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ТЕРИАЛЫ 2023-2024\ВсОШ ШКОЛЬНЫЙ ЭТАП 23-24\РЕЙТИНГИ ШЭ 23-24\"/>
    </mc:Choice>
  </mc:AlternateContent>
  <xr:revisionPtr revIDLastSave="0" documentId="13_ncr:1_{BEE34A27-E90A-4111-B796-6EEF17A3589E}" xr6:coauthVersionLast="36" xr6:coauthVersionMax="36" xr10:uidLastSave="{00000000-0000-0000-0000-000000000000}"/>
  <bookViews>
    <workbookView xWindow="0" yWindow="0" windowWidth="23040" windowHeight="9900" tabRatio="414" firstSheet="2" activeTab="3" xr2:uid="{00000000-000D-0000-FFFF-FFFF00000000}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_xlnm._FilterDatabase" localSheetId="3" hidden="1">'девушки 7-8'!$E$2:$E$72</definedName>
    <definedName name="_xlnm._FilterDatabase" localSheetId="5" hidden="1">'девушки 9-11'!$A$3:$Q$58</definedName>
    <definedName name="_xlnm._FilterDatabase" localSheetId="2" hidden="1">'юноши 7-8 '!$A$8:$Q$63</definedName>
    <definedName name="_xlnm._FilterDatabase" localSheetId="4" hidden="1">'юноши 9-11'!$A$8:$Q$70</definedName>
    <definedName name="Z_E089515C_7A47_489C_8BF8_B76124DF728F_.wvu.PrintArea" localSheetId="1" hidden="1">'девочки 5-6'!#REF!</definedName>
    <definedName name="Z_E089515C_7A47_489C_8BF8_B76124DF728F_.wvu.PrintArea" localSheetId="3" hidden="1">'девушки 7-8'!$A$2:$O$40</definedName>
    <definedName name="Z_E089515C_7A47_489C_8BF8_B76124DF728F_.wvu.PrintArea" localSheetId="5" hidden="1">'девушки 9-11'!$A$1:$O$43</definedName>
    <definedName name="Z_E089515C_7A47_489C_8BF8_B76124DF728F_.wvu.PrintArea" localSheetId="0" hidden="1">'мальчики 5-6 '!$A$1:$O$67</definedName>
    <definedName name="Z_E089515C_7A47_489C_8BF8_B76124DF728F_.wvu.PrintArea" localSheetId="2" hidden="1">'юноши 7-8 '!$A$1:$O$54</definedName>
    <definedName name="Z_E089515C_7A47_489C_8BF8_B76124DF728F_.wvu.PrintArea" localSheetId="4" hidden="1">'юноши 9-11'!$A$1:$O$38</definedName>
    <definedName name="_xlnm.Print_Area" localSheetId="1">'девочки 5-6'!#REF!</definedName>
    <definedName name="_xlnm.Print_Area" localSheetId="3">'девушки 7-8'!$A$2:$O$40</definedName>
    <definedName name="_xlnm.Print_Area" localSheetId="5">'девушки 9-11'!$A$1:$O$43</definedName>
    <definedName name="_xlnm.Print_Area" localSheetId="0">'мальчики 5-6 '!$A$1:$O$67</definedName>
    <definedName name="_xlnm.Print_Area" localSheetId="2">'юноши 7-8 '!$A$1:$O$54</definedName>
    <definedName name="_xlnm.Print_Area" localSheetId="4">'юноши 9-11'!$A$1:$O$38</definedName>
  </definedNames>
  <calcPr calcId="191029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8" i="6" l="1"/>
  <c r="O56" i="8" l="1"/>
  <c r="M56" i="8"/>
  <c r="J56" i="8"/>
  <c r="K56" i="8" s="1"/>
  <c r="O53" i="8"/>
  <c r="M53" i="8"/>
  <c r="J53" i="8"/>
  <c r="K53" i="8" s="1"/>
  <c r="J72" i="2"/>
  <c r="P53" i="8" l="1"/>
  <c r="P56" i="8"/>
  <c r="O42" i="2"/>
  <c r="J42" i="2"/>
  <c r="K42" i="2" s="1"/>
  <c r="M42" i="2"/>
  <c r="M9" i="8" l="1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4" i="8"/>
  <c r="M55" i="8"/>
  <c r="M57" i="8"/>
  <c r="M58" i="8"/>
  <c r="P42" i="2"/>
  <c r="J43" i="2"/>
  <c r="K43" i="2" s="1"/>
  <c r="M43" i="2"/>
  <c r="O43" i="2"/>
  <c r="P43" i="2" l="1"/>
  <c r="J20" i="2" l="1"/>
  <c r="K20" i="2" s="1"/>
  <c r="M20" i="2"/>
  <c r="O20" i="2"/>
  <c r="P20" i="2" l="1"/>
  <c r="O33" i="2"/>
  <c r="M33" i="2"/>
  <c r="J7" i="2"/>
  <c r="K7" i="2" s="1"/>
  <c r="M7" i="2"/>
  <c r="O7" i="2"/>
  <c r="O18" i="5"/>
  <c r="O19" i="5"/>
  <c r="M18" i="5"/>
  <c r="O20" i="8"/>
  <c r="O21" i="8"/>
  <c r="O23" i="2"/>
  <c r="O24" i="2"/>
  <c r="M21" i="2"/>
  <c r="M22" i="2"/>
  <c r="M23" i="2"/>
  <c r="M24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1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O15" i="2"/>
  <c r="O16" i="2"/>
  <c r="O17" i="2"/>
  <c r="O18" i="2"/>
  <c r="O19" i="2"/>
  <c r="O21" i="2"/>
  <c r="O22" i="2"/>
  <c r="M15" i="2"/>
  <c r="O20" i="5"/>
  <c r="M19" i="5"/>
  <c r="M20" i="5"/>
  <c r="P7" i="2" l="1"/>
  <c r="M8" i="7"/>
  <c r="M9" i="7"/>
  <c r="M12" i="7"/>
  <c r="M13" i="7"/>
  <c r="M14" i="7"/>
  <c r="M15" i="7"/>
  <c r="M16" i="7"/>
  <c r="M17" i="7"/>
  <c r="M18" i="7"/>
  <c r="M19" i="7"/>
  <c r="M20" i="7"/>
  <c r="M21" i="7"/>
  <c r="M22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M8" i="8" l="1"/>
  <c r="O28" i="8"/>
  <c r="O10" i="8"/>
  <c r="O14" i="8"/>
  <c r="O11" i="8"/>
  <c r="O15" i="8"/>
  <c r="O16" i="8"/>
  <c r="O12" i="8"/>
  <c r="O47" i="8"/>
  <c r="O18" i="8"/>
  <c r="O17" i="8"/>
  <c r="O19" i="8"/>
  <c r="O13" i="8"/>
  <c r="O29" i="8"/>
  <c r="O51" i="8"/>
  <c r="O25" i="8"/>
  <c r="O24" i="8"/>
  <c r="O22" i="8"/>
  <c r="O23" i="8"/>
  <c r="O26" i="8"/>
  <c r="O34" i="8"/>
  <c r="O41" i="8"/>
  <c r="O31" i="8"/>
  <c r="O32" i="8"/>
  <c r="O40" i="8"/>
  <c r="O33" i="8"/>
  <c r="O44" i="8"/>
  <c r="O43" i="8"/>
  <c r="O38" i="8"/>
  <c r="O30" i="8"/>
  <c r="O35" i="8"/>
  <c r="O9" i="8"/>
  <c r="O36" i="8"/>
  <c r="O37" i="8"/>
  <c r="O39" i="8"/>
  <c r="O52" i="8"/>
  <c r="O50" i="8"/>
  <c r="O48" i="8"/>
  <c r="O46" i="8"/>
  <c r="O42" i="8"/>
  <c r="O54" i="8"/>
  <c r="O55" i="8"/>
  <c r="O58" i="8"/>
  <c r="O49" i="8"/>
  <c r="O45" i="8"/>
  <c r="O57" i="8"/>
  <c r="O8" i="8"/>
  <c r="J28" i="8"/>
  <c r="K28" i="8" s="1"/>
  <c r="P28" i="8" s="1"/>
  <c r="J10" i="8"/>
  <c r="K10" i="8" s="1"/>
  <c r="J14" i="8"/>
  <c r="K14" i="8" s="1"/>
  <c r="J11" i="8"/>
  <c r="K11" i="8" s="1"/>
  <c r="P11" i="8" s="1"/>
  <c r="J15" i="8"/>
  <c r="K15" i="8" s="1"/>
  <c r="P15" i="8" s="1"/>
  <c r="J16" i="8"/>
  <c r="K16" i="8" s="1"/>
  <c r="J12" i="8"/>
  <c r="K12" i="8" s="1"/>
  <c r="J47" i="8"/>
  <c r="K47" i="8" s="1"/>
  <c r="P47" i="8" s="1"/>
  <c r="J18" i="8"/>
  <c r="K18" i="8" s="1"/>
  <c r="P18" i="8" s="1"/>
  <c r="J17" i="8"/>
  <c r="K17" i="8" s="1"/>
  <c r="K19" i="8"/>
  <c r="J13" i="8"/>
  <c r="K13" i="8" s="1"/>
  <c r="P13" i="8" s="1"/>
  <c r="J29" i="8"/>
  <c r="K29" i="8" s="1"/>
  <c r="P29" i="8" s="1"/>
  <c r="J51" i="8"/>
  <c r="K51" i="8" s="1"/>
  <c r="J25" i="8"/>
  <c r="K25" i="8" s="1"/>
  <c r="J24" i="8"/>
  <c r="K24" i="8" s="1"/>
  <c r="P24" i="8" s="1"/>
  <c r="J22" i="8"/>
  <c r="K22" i="8" s="1"/>
  <c r="P22" i="8" s="1"/>
  <c r="J20" i="8"/>
  <c r="J23" i="8"/>
  <c r="K23" i="8" s="1"/>
  <c r="J26" i="8"/>
  <c r="K26" i="8" s="1"/>
  <c r="J34" i="8"/>
  <c r="K34" i="8" s="1"/>
  <c r="P34" i="8" s="1"/>
  <c r="J41" i="8"/>
  <c r="K41" i="8" s="1"/>
  <c r="J31" i="8"/>
  <c r="K31" i="8" s="1"/>
  <c r="J32" i="8"/>
  <c r="K32" i="8" s="1"/>
  <c r="J40" i="8"/>
  <c r="K40" i="8" s="1"/>
  <c r="P40" i="8" s="1"/>
  <c r="J33" i="8"/>
  <c r="K33" i="8" s="1"/>
  <c r="J44" i="8"/>
  <c r="K44" i="8" s="1"/>
  <c r="J43" i="8"/>
  <c r="K43" i="8" s="1"/>
  <c r="J38" i="8"/>
  <c r="K38" i="8" s="1"/>
  <c r="P38" i="8" s="1"/>
  <c r="J30" i="8"/>
  <c r="K30" i="8" s="1"/>
  <c r="J35" i="8"/>
  <c r="K35" i="8" s="1"/>
  <c r="J9" i="8"/>
  <c r="K9" i="8" s="1"/>
  <c r="J36" i="8"/>
  <c r="K36" i="8" s="1"/>
  <c r="P36" i="8" s="1"/>
  <c r="J37" i="8"/>
  <c r="K37" i="8" s="1"/>
  <c r="J39" i="8"/>
  <c r="K39" i="8" s="1"/>
  <c r="J52" i="8"/>
  <c r="K52" i="8" s="1"/>
  <c r="J50" i="8"/>
  <c r="K50" i="8" s="1"/>
  <c r="P50" i="8" s="1"/>
  <c r="J48" i="8"/>
  <c r="K48" i="8" s="1"/>
  <c r="J46" i="8"/>
  <c r="K46" i="8" s="1"/>
  <c r="J42" i="8"/>
  <c r="K42" i="8" s="1"/>
  <c r="J54" i="8"/>
  <c r="K54" i="8" s="1"/>
  <c r="P54" i="8" s="1"/>
  <c r="J55" i="8"/>
  <c r="K55" i="8" s="1"/>
  <c r="J58" i="8"/>
  <c r="K58" i="8" s="1"/>
  <c r="J49" i="8"/>
  <c r="K49" i="8" s="1"/>
  <c r="J45" i="8"/>
  <c r="K45" i="8" s="1"/>
  <c r="P45" i="8" s="1"/>
  <c r="J57" i="8"/>
  <c r="K57" i="8" s="1"/>
  <c r="O35" i="7"/>
  <c r="O38" i="7"/>
  <c r="O39" i="7"/>
  <c r="O42" i="7"/>
  <c r="O34" i="7"/>
  <c r="O33" i="7"/>
  <c r="O32" i="7"/>
  <c r="O47" i="7"/>
  <c r="O30" i="7"/>
  <c r="O51" i="7"/>
  <c r="O43" i="7"/>
  <c r="O61" i="7"/>
  <c r="O44" i="7"/>
  <c r="O41" i="7"/>
  <c r="O64" i="7"/>
  <c r="O37" i="7"/>
  <c r="O46" i="7"/>
  <c r="O36" i="7"/>
  <c r="O62" i="7"/>
  <c r="O40" i="7"/>
  <c r="O45" i="7"/>
  <c r="O53" i="7"/>
  <c r="O48" i="7"/>
  <c r="O52" i="7"/>
  <c r="O54" i="7"/>
  <c r="O55" i="7"/>
  <c r="O63" i="7"/>
  <c r="O59" i="7"/>
  <c r="O60" i="7"/>
  <c r="O58" i="7"/>
  <c r="O56" i="7"/>
  <c r="O68" i="7"/>
  <c r="O65" i="7"/>
  <c r="O67" i="7"/>
  <c r="O57" i="7"/>
  <c r="O66" i="7"/>
  <c r="O49" i="7"/>
  <c r="O50" i="7"/>
  <c r="O69" i="7"/>
  <c r="O70" i="7"/>
  <c r="O71" i="7"/>
  <c r="M10" i="7"/>
  <c r="M35" i="7"/>
  <c r="M38" i="7"/>
  <c r="M39" i="7"/>
  <c r="M42" i="7"/>
  <c r="M11" i="7"/>
  <c r="M26" i="7"/>
  <c r="M23" i="7"/>
  <c r="M24" i="7"/>
  <c r="M34" i="7"/>
  <c r="M25" i="7"/>
  <c r="M33" i="7"/>
  <c r="M29" i="7"/>
  <c r="M27" i="7"/>
  <c r="M32" i="7"/>
  <c r="M47" i="7"/>
  <c r="M30" i="7"/>
  <c r="M51" i="7"/>
  <c r="M43" i="7"/>
  <c r="M61" i="7"/>
  <c r="M44" i="7"/>
  <c r="M41" i="7"/>
  <c r="M64" i="7"/>
  <c r="M37" i="7"/>
  <c r="M46" i="7"/>
  <c r="M36" i="7"/>
  <c r="M62" i="7"/>
  <c r="M40" i="7"/>
  <c r="M45" i="7"/>
  <c r="M53" i="7"/>
  <c r="M48" i="7"/>
  <c r="M52" i="7"/>
  <c r="M54" i="7"/>
  <c r="M55" i="7"/>
  <c r="M63" i="7"/>
  <c r="M59" i="7"/>
  <c r="M60" i="7"/>
  <c r="M58" i="7"/>
  <c r="M56" i="7"/>
  <c r="M68" i="7"/>
  <c r="M65" i="7"/>
  <c r="M28" i="7"/>
  <c r="M67" i="7"/>
  <c r="M57" i="7"/>
  <c r="M66" i="7"/>
  <c r="M49" i="7"/>
  <c r="M50" i="7"/>
  <c r="M69" i="7"/>
  <c r="M70" i="7"/>
  <c r="M71" i="7"/>
  <c r="M61" i="2"/>
  <c r="M68" i="2"/>
  <c r="O61" i="2"/>
  <c r="O68" i="2"/>
  <c r="J61" i="2"/>
  <c r="K61" i="2" s="1"/>
  <c r="J68" i="2"/>
  <c r="K68" i="2" s="1"/>
  <c r="J70" i="7"/>
  <c r="K70" i="7" s="1"/>
  <c r="J71" i="7"/>
  <c r="K71" i="7" s="1"/>
  <c r="J8" i="7"/>
  <c r="M7" i="1"/>
  <c r="K7" i="1"/>
  <c r="I7" i="1"/>
  <c r="P46" i="8" l="1"/>
  <c r="P35" i="8"/>
  <c r="P23" i="8"/>
  <c r="P58" i="8"/>
  <c r="P39" i="8"/>
  <c r="P44" i="8"/>
  <c r="P31" i="8"/>
  <c r="P57" i="8"/>
  <c r="P55" i="8"/>
  <c r="P48" i="8"/>
  <c r="P37" i="8"/>
  <c r="P30" i="8"/>
  <c r="P33" i="8"/>
  <c r="P41" i="8"/>
  <c r="P51" i="8"/>
  <c r="P17" i="8"/>
  <c r="P16" i="8"/>
  <c r="P10" i="8"/>
  <c r="P49" i="8"/>
  <c r="P42" i="8"/>
  <c r="P52" i="8"/>
  <c r="P9" i="8"/>
  <c r="P43" i="8"/>
  <c r="P32" i="8"/>
  <c r="P26" i="8"/>
  <c r="P25" i="8"/>
  <c r="P19" i="8"/>
  <c r="P12" i="8"/>
  <c r="P14" i="8"/>
  <c r="P8" i="8"/>
  <c r="N7" i="1"/>
  <c r="K21" i="8"/>
  <c r="P21" i="8" s="1"/>
  <c r="K20" i="8"/>
  <c r="P20" i="8" s="1"/>
  <c r="K8" i="7"/>
  <c r="P8" i="7" s="1"/>
  <c r="P61" i="2"/>
  <c r="P68" i="2"/>
  <c r="O8" i="5" l="1"/>
  <c r="O27" i="5"/>
  <c r="O11" i="5"/>
  <c r="O10" i="5"/>
  <c r="O9" i="5"/>
  <c r="O33" i="5"/>
  <c r="O14" i="5"/>
  <c r="O12" i="5"/>
  <c r="O36" i="5"/>
  <c r="O15" i="5"/>
  <c r="O13" i="5"/>
  <c r="O17" i="5"/>
  <c r="O16" i="5"/>
  <c r="M8" i="5"/>
  <c r="M27" i="5"/>
  <c r="M11" i="5"/>
  <c r="M10" i="5"/>
  <c r="M9" i="5"/>
  <c r="M33" i="5"/>
  <c r="M14" i="5"/>
  <c r="M12" i="5"/>
  <c r="M36" i="5"/>
  <c r="M15" i="5"/>
  <c r="M13" i="5"/>
  <c r="M17" i="5"/>
  <c r="M16" i="5"/>
  <c r="M28" i="1"/>
  <c r="M13" i="1"/>
  <c r="M24" i="1"/>
  <c r="M25" i="1"/>
  <c r="M39" i="1"/>
  <c r="M47" i="1"/>
  <c r="M50" i="1"/>
  <c r="M21" i="1"/>
  <c r="M29" i="1"/>
  <c r="M26" i="1"/>
  <c r="M41" i="1"/>
  <c r="M45" i="1"/>
  <c r="M46" i="1"/>
  <c r="M12" i="1"/>
  <c r="M17" i="1"/>
  <c r="M18" i="1"/>
  <c r="M19" i="1"/>
  <c r="M22" i="1"/>
  <c r="M16" i="1"/>
  <c r="M23" i="1"/>
  <c r="M30" i="1"/>
  <c r="M27" i="1"/>
  <c r="M32" i="1"/>
  <c r="M33" i="1"/>
  <c r="M37" i="1"/>
  <c r="M34" i="1"/>
  <c r="M38" i="1"/>
  <c r="M36" i="1"/>
  <c r="M40" i="1"/>
  <c r="M43" i="1"/>
  <c r="M42" i="1"/>
  <c r="M53" i="1"/>
  <c r="M44" i="1"/>
  <c r="M35" i="1"/>
  <c r="M31" i="1"/>
  <c r="M20" i="1"/>
  <c r="M14" i="1"/>
  <c r="M69" i="1"/>
  <c r="M10" i="1"/>
  <c r="M11" i="1"/>
  <c r="M15" i="1"/>
  <c r="M8" i="1"/>
  <c r="M51" i="1"/>
  <c r="M56" i="1"/>
  <c r="M63" i="1"/>
  <c r="M65" i="1"/>
  <c r="M59" i="1"/>
  <c r="M62" i="1"/>
  <c r="M60" i="1"/>
  <c r="M57" i="1"/>
  <c r="M55" i="1"/>
  <c r="M52" i="1"/>
  <c r="M64" i="1"/>
  <c r="M61" i="1"/>
  <c r="M66" i="1"/>
  <c r="M67" i="1"/>
  <c r="M58" i="1"/>
  <c r="M54" i="1"/>
  <c r="M49" i="1"/>
  <c r="M48" i="1"/>
  <c r="M68" i="1"/>
  <c r="K28" i="1"/>
  <c r="K13" i="1"/>
  <c r="K24" i="1"/>
  <c r="K25" i="1"/>
  <c r="K39" i="1"/>
  <c r="K47" i="1"/>
  <c r="K50" i="1"/>
  <c r="K21" i="1"/>
  <c r="K29" i="1"/>
  <c r="K26" i="1"/>
  <c r="K41" i="1"/>
  <c r="K45" i="1"/>
  <c r="K46" i="1"/>
  <c r="K12" i="1"/>
  <c r="K17" i="1"/>
  <c r="K18" i="1"/>
  <c r="K19" i="1"/>
  <c r="K22" i="1"/>
  <c r="K16" i="1"/>
  <c r="K23" i="1"/>
  <c r="K30" i="1"/>
  <c r="K27" i="1"/>
  <c r="K32" i="1"/>
  <c r="K33" i="1"/>
  <c r="K37" i="1"/>
  <c r="K34" i="1"/>
  <c r="K38" i="1"/>
  <c r="K36" i="1"/>
  <c r="K40" i="1"/>
  <c r="K43" i="1"/>
  <c r="K42" i="1"/>
  <c r="K53" i="1"/>
  <c r="K44" i="1"/>
  <c r="K35" i="1"/>
  <c r="K31" i="1"/>
  <c r="K20" i="1"/>
  <c r="K14" i="1"/>
  <c r="K69" i="1"/>
  <c r="K10" i="1"/>
  <c r="K11" i="1"/>
  <c r="K15" i="1"/>
  <c r="K8" i="1"/>
  <c r="K51" i="1"/>
  <c r="K56" i="1"/>
  <c r="K63" i="1"/>
  <c r="K65" i="1"/>
  <c r="K59" i="1"/>
  <c r="K62" i="1"/>
  <c r="K60" i="1"/>
  <c r="K57" i="1"/>
  <c r="K55" i="1"/>
  <c r="K52" i="1"/>
  <c r="K64" i="1"/>
  <c r="K61" i="1"/>
  <c r="K66" i="1"/>
  <c r="K67" i="1"/>
  <c r="K58" i="1"/>
  <c r="K54" i="1"/>
  <c r="K49" i="1"/>
  <c r="K48" i="1"/>
  <c r="K68" i="1"/>
  <c r="I28" i="1"/>
  <c r="I13" i="1"/>
  <c r="I24" i="1"/>
  <c r="I25" i="1"/>
  <c r="I39" i="1"/>
  <c r="I47" i="1"/>
  <c r="I50" i="1"/>
  <c r="I21" i="1"/>
  <c r="I29" i="1"/>
  <c r="I26" i="1"/>
  <c r="I41" i="1"/>
  <c r="I45" i="1"/>
  <c r="I46" i="1"/>
  <c r="I12" i="1"/>
  <c r="I17" i="1"/>
  <c r="I18" i="1"/>
  <c r="I19" i="1"/>
  <c r="I22" i="1"/>
  <c r="I16" i="1"/>
  <c r="I23" i="1"/>
  <c r="I30" i="1"/>
  <c r="I27" i="1"/>
  <c r="I32" i="1"/>
  <c r="I33" i="1"/>
  <c r="I37" i="1"/>
  <c r="I34" i="1"/>
  <c r="I38" i="1"/>
  <c r="I36" i="1"/>
  <c r="I40" i="1"/>
  <c r="I43" i="1"/>
  <c r="I42" i="1"/>
  <c r="I53" i="1"/>
  <c r="I44" i="1"/>
  <c r="I35" i="1"/>
  <c r="I31" i="1"/>
  <c r="I20" i="1"/>
  <c r="I14" i="1"/>
  <c r="I10" i="1"/>
  <c r="I11" i="1"/>
  <c r="I15" i="1"/>
  <c r="I8" i="1"/>
  <c r="K60" i="6"/>
  <c r="K16" i="6"/>
  <c r="K23" i="6"/>
  <c r="K31" i="6"/>
  <c r="K56" i="6"/>
  <c r="K58" i="6"/>
  <c r="K45" i="6"/>
  <c r="K44" i="6"/>
  <c r="K24" i="6"/>
  <c r="K18" i="6"/>
  <c r="K15" i="6"/>
  <c r="K21" i="6"/>
  <c r="K29" i="6"/>
  <c r="K26" i="6"/>
  <c r="K35" i="6"/>
  <c r="K41" i="6"/>
  <c r="K47" i="6"/>
  <c r="K51" i="6"/>
  <c r="K49" i="6"/>
  <c r="K48" i="6"/>
  <c r="K52" i="6"/>
  <c r="K59" i="6"/>
  <c r="K55" i="6"/>
  <c r="K62" i="6"/>
  <c r="K38" i="6"/>
  <c r="K12" i="6"/>
  <c r="K14" i="6"/>
  <c r="K20" i="6"/>
  <c r="K19" i="6"/>
  <c r="K22" i="6"/>
  <c r="K46" i="6"/>
  <c r="K61" i="6"/>
  <c r="K17" i="6"/>
  <c r="K13" i="6"/>
  <c r="K11" i="6"/>
  <c r="K9" i="6"/>
  <c r="K10" i="6"/>
  <c r="K39" i="6"/>
  <c r="K33" i="6"/>
  <c r="K50" i="6"/>
  <c r="K34" i="6"/>
  <c r="K25" i="6"/>
  <c r="K53" i="6"/>
  <c r="K54" i="6"/>
  <c r="K57" i="6"/>
  <c r="K42" i="6"/>
  <c r="K40" i="6"/>
  <c r="K43" i="6"/>
  <c r="K37" i="6"/>
  <c r="K30" i="6"/>
  <c r="K36" i="6"/>
  <c r="K28" i="6"/>
  <c r="K8" i="6"/>
  <c r="K32" i="6"/>
  <c r="I30" i="6"/>
  <c r="I36" i="6"/>
  <c r="I28" i="6"/>
  <c r="I8" i="6"/>
  <c r="I32" i="6"/>
  <c r="I60" i="6"/>
  <c r="I16" i="6"/>
  <c r="I23" i="6"/>
  <c r="I31" i="6"/>
  <c r="I56" i="6"/>
  <c r="I58" i="6"/>
  <c r="I45" i="6"/>
  <c r="I44" i="6"/>
  <c r="I24" i="6"/>
  <c r="I18" i="6"/>
  <c r="I15" i="6"/>
  <c r="I21" i="6"/>
  <c r="I29" i="6"/>
  <c r="I26" i="6"/>
  <c r="I35" i="6"/>
  <c r="I41" i="6"/>
  <c r="I47" i="6"/>
  <c r="I51" i="6"/>
  <c r="I49" i="6"/>
  <c r="I48" i="6"/>
  <c r="I52" i="6"/>
  <c r="I59" i="6"/>
  <c r="I55" i="6"/>
  <c r="I38" i="6"/>
  <c r="I12" i="6"/>
  <c r="I14" i="6"/>
  <c r="I20" i="6"/>
  <c r="I19" i="6"/>
  <c r="I22" i="6"/>
  <c r="I46" i="6"/>
  <c r="I61" i="6"/>
  <c r="I17" i="6"/>
  <c r="I13" i="6"/>
  <c r="I11" i="6"/>
  <c r="I9" i="6"/>
  <c r="I10" i="6"/>
  <c r="I39" i="6"/>
  <c r="I33" i="6"/>
  <c r="I50" i="6"/>
  <c r="I34" i="6"/>
  <c r="I25" i="6"/>
  <c r="I53" i="6"/>
  <c r="I54" i="6"/>
  <c r="I57" i="6"/>
  <c r="I42" i="6"/>
  <c r="I40" i="6"/>
  <c r="I43" i="6"/>
  <c r="I37" i="6"/>
  <c r="M63" i="5"/>
  <c r="M62" i="5"/>
  <c r="M60" i="5"/>
  <c r="M59" i="5"/>
  <c r="O26" i="5"/>
  <c r="O23" i="5"/>
  <c r="O53" i="5"/>
  <c r="O56" i="5"/>
  <c r="O55" i="5"/>
  <c r="O54" i="5"/>
  <c r="O51" i="5"/>
  <c r="O52" i="5"/>
  <c r="O58" i="5"/>
  <c r="O21" i="5"/>
  <c r="O43" i="5"/>
  <c r="O44" i="5"/>
  <c r="O47" i="5"/>
  <c r="O49" i="5"/>
  <c r="O50" i="5"/>
  <c r="O57" i="5"/>
  <c r="O48" i="5"/>
  <c r="O22" i="5"/>
  <c r="O24" i="5"/>
  <c r="O28" i="5"/>
  <c r="O61" i="5"/>
  <c r="O63" i="5"/>
  <c r="O29" i="5"/>
  <c r="O62" i="5"/>
  <c r="O60" i="5"/>
  <c r="O59" i="5"/>
  <c r="O39" i="5"/>
  <c r="O45" i="5"/>
  <c r="O46" i="5"/>
  <c r="O42" i="5"/>
  <c r="O35" i="5"/>
  <c r="O41" i="5"/>
  <c r="O38" i="5"/>
  <c r="O31" i="5"/>
  <c r="O34" i="5"/>
  <c r="O25" i="5"/>
  <c r="O30" i="5"/>
  <c r="O32" i="5"/>
  <c r="O37" i="5"/>
  <c r="O40" i="5"/>
  <c r="M40" i="5"/>
  <c r="M26" i="5"/>
  <c r="M23" i="5"/>
  <c r="M53" i="5"/>
  <c r="M56" i="5"/>
  <c r="M55" i="5"/>
  <c r="M54" i="5"/>
  <c r="M51" i="5"/>
  <c r="M52" i="5"/>
  <c r="M58" i="5"/>
  <c r="M21" i="5"/>
  <c r="M43" i="5"/>
  <c r="M44" i="5"/>
  <c r="M47" i="5"/>
  <c r="M49" i="5"/>
  <c r="M50" i="5"/>
  <c r="M57" i="5"/>
  <c r="M48" i="5"/>
  <c r="M22" i="5"/>
  <c r="M24" i="5"/>
  <c r="M28" i="5"/>
  <c r="M61" i="5"/>
  <c r="M29" i="5"/>
  <c r="M39" i="5"/>
  <c r="M45" i="5"/>
  <c r="M46" i="5"/>
  <c r="M42" i="5"/>
  <c r="M35" i="5"/>
  <c r="M41" i="5"/>
  <c r="M38" i="5"/>
  <c r="M31" i="5"/>
  <c r="M34" i="5"/>
  <c r="M25" i="5"/>
  <c r="M30" i="5"/>
  <c r="M32" i="5"/>
  <c r="M37" i="5"/>
  <c r="J26" i="5"/>
  <c r="K26" i="5" s="1"/>
  <c r="J23" i="5"/>
  <c r="K23" i="5" s="1"/>
  <c r="J53" i="5"/>
  <c r="K53" i="5" s="1"/>
  <c r="J56" i="5"/>
  <c r="K56" i="5" s="1"/>
  <c r="J55" i="5"/>
  <c r="K55" i="5" s="1"/>
  <c r="J54" i="5"/>
  <c r="K54" i="5" s="1"/>
  <c r="J51" i="5"/>
  <c r="K51" i="5" s="1"/>
  <c r="J52" i="5"/>
  <c r="K52" i="5" s="1"/>
  <c r="J58" i="5"/>
  <c r="K58" i="5" s="1"/>
  <c r="J36" i="5"/>
  <c r="K36" i="5" s="1"/>
  <c r="J9" i="5"/>
  <c r="K9" i="5" s="1"/>
  <c r="J8" i="5"/>
  <c r="K8" i="5" s="1"/>
  <c r="J10" i="5"/>
  <c r="K10" i="5" s="1"/>
  <c r="J11" i="5"/>
  <c r="K11" i="5" s="1"/>
  <c r="J15" i="5"/>
  <c r="K15" i="5" s="1"/>
  <c r="J18" i="5"/>
  <c r="K18" i="5" s="1"/>
  <c r="P18" i="5" s="1"/>
  <c r="J21" i="5"/>
  <c r="K21" i="5" s="1"/>
  <c r="J43" i="5"/>
  <c r="K43" i="5" s="1"/>
  <c r="J44" i="5"/>
  <c r="K44" i="5" s="1"/>
  <c r="J47" i="5"/>
  <c r="K47" i="5" s="1"/>
  <c r="J49" i="5"/>
  <c r="K49" i="5" s="1"/>
  <c r="J50" i="5"/>
  <c r="K50" i="5" s="1"/>
  <c r="J57" i="5"/>
  <c r="K57" i="5" s="1"/>
  <c r="J48" i="5"/>
  <c r="K48" i="5" s="1"/>
  <c r="J20" i="5"/>
  <c r="K20" i="5" s="1"/>
  <c r="P20" i="5" s="1"/>
  <c r="J22" i="5"/>
  <c r="K22" i="5" s="1"/>
  <c r="J24" i="5"/>
  <c r="K24" i="5" s="1"/>
  <c r="J28" i="5"/>
  <c r="K28" i="5" s="1"/>
  <c r="J61" i="5"/>
  <c r="J63" i="5"/>
  <c r="J29" i="5"/>
  <c r="K29" i="5" s="1"/>
  <c r="J62" i="5"/>
  <c r="J60" i="5"/>
  <c r="J59" i="5"/>
  <c r="J33" i="5"/>
  <c r="K33" i="5" s="1"/>
  <c r="J27" i="5"/>
  <c r="K27" i="5" s="1"/>
  <c r="J39" i="5"/>
  <c r="K39" i="5" s="1"/>
  <c r="J45" i="5"/>
  <c r="K45" i="5" s="1"/>
  <c r="J46" i="5"/>
  <c r="K46" i="5" s="1"/>
  <c r="J42" i="5"/>
  <c r="K42" i="5" s="1"/>
  <c r="J12" i="5"/>
  <c r="K12" i="5" s="1"/>
  <c r="J19" i="5"/>
  <c r="K19" i="5" s="1"/>
  <c r="P19" i="5" s="1"/>
  <c r="J16" i="5"/>
  <c r="K16" i="5" s="1"/>
  <c r="J35" i="5"/>
  <c r="K35" i="5" s="1"/>
  <c r="J41" i="5"/>
  <c r="K41" i="5" s="1"/>
  <c r="J13" i="5"/>
  <c r="K13" i="5" s="1"/>
  <c r="J38" i="5"/>
  <c r="K38" i="5" s="1"/>
  <c r="J31" i="5"/>
  <c r="K31" i="5" s="1"/>
  <c r="J34" i="5"/>
  <c r="K34" i="5" s="1"/>
  <c r="J25" i="5"/>
  <c r="K25" i="5" s="1"/>
  <c r="J30" i="5"/>
  <c r="K30" i="5" s="1"/>
  <c r="J32" i="5"/>
  <c r="K32" i="5" s="1"/>
  <c r="J37" i="5"/>
  <c r="K37" i="5" s="1"/>
  <c r="J17" i="5"/>
  <c r="K17" i="5" s="1"/>
  <c r="J40" i="5"/>
  <c r="K40" i="5" s="1"/>
  <c r="J14" i="5"/>
  <c r="K14" i="5" s="1"/>
  <c r="O51" i="2"/>
  <c r="O37" i="2"/>
  <c r="O36" i="2"/>
  <c r="O48" i="2"/>
  <c r="O45" i="2"/>
  <c r="O8" i="2"/>
  <c r="O9" i="2"/>
  <c r="O10" i="2"/>
  <c r="O11" i="2"/>
  <c r="M8" i="2"/>
  <c r="M9" i="2"/>
  <c r="M10" i="2"/>
  <c r="M11" i="2"/>
  <c r="M16" i="2"/>
  <c r="O41" i="2"/>
  <c r="O47" i="2"/>
  <c r="O63" i="2"/>
  <c r="O64" i="2"/>
  <c r="O70" i="2"/>
  <c r="O69" i="2"/>
  <c r="O67" i="2"/>
  <c r="O71" i="2"/>
  <c r="O54" i="2"/>
  <c r="O57" i="2"/>
  <c r="O60" i="2"/>
  <c r="O56" i="2"/>
  <c r="O59" i="2"/>
  <c r="O39" i="2"/>
  <c r="O50" i="2"/>
  <c r="O52" i="2"/>
  <c r="O58" i="2"/>
  <c r="O62" i="2"/>
  <c r="O65" i="2"/>
  <c r="O66" i="2"/>
  <c r="O46" i="2"/>
  <c r="O27" i="2"/>
  <c r="O28" i="2"/>
  <c r="O55" i="2"/>
  <c r="O30" i="2"/>
  <c r="O72" i="2"/>
  <c r="O29" i="2"/>
  <c r="O12" i="2"/>
  <c r="O31" i="2"/>
  <c r="O13" i="2"/>
  <c r="O26" i="2"/>
  <c r="O14" i="2"/>
  <c r="O25" i="2"/>
  <c r="O49" i="2"/>
  <c r="O34" i="2"/>
  <c r="O53" i="2"/>
  <c r="O44" i="2"/>
  <c r="O35" i="2"/>
  <c r="O40" i="2"/>
  <c r="O32" i="2"/>
  <c r="J41" i="2"/>
  <c r="K41" i="2" s="1"/>
  <c r="J47" i="2"/>
  <c r="K47" i="2" s="1"/>
  <c r="J63" i="2"/>
  <c r="K63" i="2" s="1"/>
  <c r="J64" i="2"/>
  <c r="K64" i="2" s="1"/>
  <c r="J70" i="2"/>
  <c r="K70" i="2" s="1"/>
  <c r="J69" i="2"/>
  <c r="K69" i="2" s="1"/>
  <c r="J67" i="2"/>
  <c r="K67" i="2" s="1"/>
  <c r="J71" i="2"/>
  <c r="K71" i="2" s="1"/>
  <c r="J51" i="2"/>
  <c r="K51" i="2" s="1"/>
  <c r="J36" i="2"/>
  <c r="J45" i="2"/>
  <c r="K45" i="2" s="1"/>
  <c r="J54" i="2"/>
  <c r="K54" i="2" s="1"/>
  <c r="J57" i="2"/>
  <c r="K57" i="2" s="1"/>
  <c r="J60" i="2"/>
  <c r="K60" i="2" s="1"/>
  <c r="J56" i="2"/>
  <c r="K56" i="2" s="1"/>
  <c r="J59" i="2"/>
  <c r="K59" i="2" s="1"/>
  <c r="J23" i="2"/>
  <c r="K23" i="2" s="1"/>
  <c r="P23" i="2" s="1"/>
  <c r="J24" i="2"/>
  <c r="K24" i="2" s="1"/>
  <c r="P24" i="2" s="1"/>
  <c r="J8" i="2"/>
  <c r="K8" i="2" s="1"/>
  <c r="J9" i="2"/>
  <c r="K9" i="2" s="1"/>
  <c r="J10" i="2"/>
  <c r="K10" i="2" s="1"/>
  <c r="J11" i="2"/>
  <c r="K11" i="2" s="1"/>
  <c r="J16" i="2"/>
  <c r="K16" i="2" s="1"/>
  <c r="J37" i="2"/>
  <c r="K37" i="2" s="1"/>
  <c r="J39" i="2"/>
  <c r="K39" i="2" s="1"/>
  <c r="J50" i="2"/>
  <c r="K50" i="2" s="1"/>
  <c r="J52" i="2"/>
  <c r="K52" i="2" s="1"/>
  <c r="J58" i="2"/>
  <c r="K58" i="2" s="1"/>
  <c r="J62" i="2"/>
  <c r="K62" i="2" s="1"/>
  <c r="J65" i="2"/>
  <c r="K65" i="2" s="1"/>
  <c r="J66" i="2"/>
  <c r="K66" i="2" s="1"/>
  <c r="J46" i="2"/>
  <c r="K46" i="2" s="1"/>
  <c r="J27" i="2"/>
  <c r="K27" i="2" s="1"/>
  <c r="J28" i="2"/>
  <c r="K28" i="2" s="1"/>
  <c r="J55" i="2"/>
  <c r="K55" i="2" s="1"/>
  <c r="J15" i="2"/>
  <c r="K15" i="2" s="1"/>
  <c r="P15" i="2" s="1"/>
  <c r="J22" i="2"/>
  <c r="K22" i="2" s="1"/>
  <c r="P22" i="2" s="1"/>
  <c r="J48" i="2"/>
  <c r="K48" i="2" s="1"/>
  <c r="J30" i="2"/>
  <c r="K30" i="2" s="1"/>
  <c r="J33" i="2"/>
  <c r="K33" i="2" s="1"/>
  <c r="P33" i="2" s="1"/>
  <c r="J29" i="2"/>
  <c r="K29" i="2" s="1"/>
  <c r="J12" i="2"/>
  <c r="K12" i="2" s="1"/>
  <c r="J31" i="2"/>
  <c r="K31" i="2" s="1"/>
  <c r="J13" i="2"/>
  <c r="K13" i="2" s="1"/>
  <c r="J26" i="2"/>
  <c r="K26" i="2" s="1"/>
  <c r="J18" i="2"/>
  <c r="K18" i="2" s="1"/>
  <c r="J19" i="2"/>
  <c r="K19" i="2" s="1"/>
  <c r="J14" i="2"/>
  <c r="K14" i="2" s="1"/>
  <c r="J25" i="2"/>
  <c r="K25" i="2" s="1"/>
  <c r="J49" i="2"/>
  <c r="K49" i="2" s="1"/>
  <c r="J34" i="2"/>
  <c r="K34" i="2" s="1"/>
  <c r="J53" i="2"/>
  <c r="K53" i="2" s="1"/>
  <c r="J44" i="2"/>
  <c r="K44" i="2" s="1"/>
  <c r="J17" i="2"/>
  <c r="K17" i="2" s="1"/>
  <c r="J35" i="2"/>
  <c r="K35" i="2" s="1"/>
  <c r="J21" i="2"/>
  <c r="K21" i="2" s="1"/>
  <c r="P21" i="2" s="1"/>
  <c r="J40" i="2"/>
  <c r="K40" i="2" s="1"/>
  <c r="J32" i="2"/>
  <c r="K32" i="2" s="1"/>
  <c r="J38" i="2"/>
  <c r="K38" i="2" s="1"/>
  <c r="M31" i="7"/>
  <c r="O31" i="7"/>
  <c r="P16" i="2" l="1"/>
  <c r="K36" i="2"/>
  <c r="P36" i="2" s="1"/>
  <c r="P51" i="2"/>
  <c r="P15" i="5"/>
  <c r="P27" i="5"/>
  <c r="P16" i="5"/>
  <c r="P33" i="5"/>
  <c r="P12" i="5"/>
  <c r="P13" i="5"/>
  <c r="P10" i="5"/>
  <c r="P11" i="5"/>
  <c r="P17" i="5"/>
  <c r="P9" i="5"/>
  <c r="P14" i="5"/>
  <c r="P36" i="5"/>
  <c r="P8" i="5"/>
  <c r="P48" i="2"/>
  <c r="P37" i="2"/>
  <c r="P45" i="2"/>
  <c r="P9" i="2"/>
  <c r="P11" i="2"/>
  <c r="P8" i="2"/>
  <c r="P10" i="2"/>
  <c r="J58" i="7"/>
  <c r="K58" i="7" s="1"/>
  <c r="J30" i="7"/>
  <c r="K30" i="7" s="1"/>
  <c r="J43" i="7"/>
  <c r="K43" i="7" s="1"/>
  <c r="J18" i="7"/>
  <c r="J23" i="7"/>
  <c r="J69" i="7"/>
  <c r="K69" i="7" s="1"/>
  <c r="J25" i="7"/>
  <c r="J64" i="7"/>
  <c r="K64" i="7" s="1"/>
  <c r="J17" i="7"/>
  <c r="J68" i="7"/>
  <c r="K68" i="7" s="1"/>
  <c r="J28" i="7"/>
  <c r="J49" i="7"/>
  <c r="K49" i="7" s="1"/>
  <c r="J50" i="7"/>
  <c r="K50" i="7" s="1"/>
  <c r="J26" i="7"/>
  <c r="J42" i="7"/>
  <c r="K42" i="7" s="1"/>
  <c r="J31" i="7"/>
  <c r="K31" i="7" s="1"/>
  <c r="P31" i="7" s="1"/>
  <c r="J9" i="7"/>
  <c r="J10" i="7"/>
  <c r="J11" i="7"/>
  <c r="J20" i="7"/>
  <c r="J44" i="7"/>
  <c r="K44" i="7" s="1"/>
  <c r="J52" i="7"/>
  <c r="K52" i="7" s="1"/>
  <c r="J56" i="7"/>
  <c r="K56" i="7" s="1"/>
  <c r="J57" i="7"/>
  <c r="K57" i="7" s="1"/>
  <c r="J59" i="7"/>
  <c r="K59" i="7" s="1"/>
  <c r="J62" i="7"/>
  <c r="K62" i="7" s="1"/>
  <c r="J66" i="7"/>
  <c r="K66" i="7" s="1"/>
  <c r="J67" i="7"/>
  <c r="K67" i="7" s="1"/>
  <c r="J35" i="7"/>
  <c r="K35" i="7" s="1"/>
  <c r="J38" i="7"/>
  <c r="K38" i="7" s="1"/>
  <c r="J39" i="7"/>
  <c r="K39" i="7" s="1"/>
  <c r="J33" i="7"/>
  <c r="K33" i="7" s="1"/>
  <c r="J32" i="7"/>
  <c r="K32" i="7" s="1"/>
  <c r="J16" i="7"/>
  <c r="J47" i="7"/>
  <c r="K47" i="7" s="1"/>
  <c r="J12" i="7"/>
  <c r="J51" i="7"/>
  <c r="K51" i="7" s="1"/>
  <c r="J37" i="7"/>
  <c r="K37" i="7" s="1"/>
  <c r="J65" i="7"/>
  <c r="K65" i="7" s="1"/>
  <c r="J14" i="7"/>
  <c r="J46" i="7"/>
  <c r="K46" i="7" s="1"/>
  <c r="J53" i="7"/>
  <c r="K53" i="7" s="1"/>
  <c r="J63" i="7"/>
  <c r="K63" i="7" s="1"/>
  <c r="J15" i="7"/>
  <c r="J61" i="7"/>
  <c r="K61" i="7" s="1"/>
  <c r="J40" i="7"/>
  <c r="K40" i="7" s="1"/>
  <c r="J54" i="7"/>
  <c r="K54" i="7" s="1"/>
  <c r="J41" i="7"/>
  <c r="K41" i="7" s="1"/>
  <c r="J45" i="7"/>
  <c r="K45" i="7" s="1"/>
  <c r="J24" i="7"/>
  <c r="J29" i="7"/>
  <c r="J36" i="7"/>
  <c r="K36" i="7" s="1"/>
  <c r="J21" i="7"/>
  <c r="J27" i="7"/>
  <c r="J60" i="7"/>
  <c r="K60" i="7" s="1"/>
  <c r="J34" i="7"/>
  <c r="K34" i="7" s="1"/>
  <c r="J48" i="7"/>
  <c r="K48" i="7" s="1"/>
  <c r="J22" i="7"/>
  <c r="J13" i="7"/>
  <c r="J55" i="7"/>
  <c r="K55" i="7" s="1"/>
  <c r="J19" i="7"/>
  <c r="K13" i="7" l="1"/>
  <c r="P13" i="7" s="1"/>
  <c r="K11" i="7"/>
  <c r="P11" i="7" s="1"/>
  <c r="K22" i="7"/>
  <c r="P22" i="7" s="1"/>
  <c r="K27" i="7"/>
  <c r="P27" i="7" s="1"/>
  <c r="K24" i="7"/>
  <c r="P24" i="7" s="1"/>
  <c r="K16" i="7"/>
  <c r="P16" i="7" s="1"/>
  <c r="K10" i="7"/>
  <c r="P10" i="7" s="1"/>
  <c r="K26" i="7"/>
  <c r="P26" i="7" s="1"/>
  <c r="K28" i="7"/>
  <c r="P28" i="7" s="1"/>
  <c r="K25" i="7"/>
  <c r="P25" i="7" s="1"/>
  <c r="K18" i="7"/>
  <c r="P18" i="7" s="1"/>
  <c r="K29" i="7"/>
  <c r="P29" i="7" s="1"/>
  <c r="K9" i="7"/>
  <c r="P9" i="7" s="1"/>
  <c r="K23" i="7"/>
  <c r="P23" i="7" s="1"/>
  <c r="K19" i="7"/>
  <c r="P19" i="7" s="1"/>
  <c r="K21" i="7"/>
  <c r="P21" i="7" s="1"/>
  <c r="K15" i="7"/>
  <c r="P15" i="7" s="1"/>
  <c r="K14" i="7"/>
  <c r="P14" i="7" s="1"/>
  <c r="K12" i="7"/>
  <c r="P12" i="7" s="1"/>
  <c r="K20" i="7"/>
  <c r="P20" i="7" s="1"/>
  <c r="K17" i="7"/>
  <c r="P17" i="7" s="1"/>
  <c r="P38" i="7"/>
  <c r="P42" i="7"/>
  <c r="P35" i="7"/>
  <c r="P39" i="7"/>
  <c r="O27" i="8"/>
  <c r="J27" i="8"/>
  <c r="K27" i="8" s="1"/>
  <c r="P27" i="8" s="1"/>
  <c r="P37" i="5"/>
  <c r="M17" i="2"/>
  <c r="P17" i="2" s="1"/>
  <c r="P55" i="7"/>
  <c r="P34" i="7"/>
  <c r="P40" i="5" l="1"/>
  <c r="P44" i="2"/>
  <c r="P40" i="2"/>
  <c r="P53" i="2"/>
  <c r="P34" i="2"/>
  <c r="P35" i="2"/>
  <c r="P49" i="2"/>
  <c r="P32" i="2"/>
  <c r="P60" i="7"/>
  <c r="P48" i="7"/>
  <c r="P25" i="5" l="1"/>
  <c r="P34" i="5"/>
  <c r="P31" i="5"/>
  <c r="P32" i="5"/>
  <c r="P30" i="5"/>
  <c r="P25" i="2"/>
  <c r="P54" i="7"/>
  <c r="P45" i="7"/>
  <c r="P41" i="7"/>
  <c r="P36" i="7"/>
  <c r="P33" i="7"/>
  <c r="M14" i="2"/>
  <c r="M19" i="2"/>
  <c r="P19" i="2" s="1"/>
  <c r="M18" i="2"/>
  <c r="P18" i="2" s="1"/>
  <c r="M13" i="2"/>
  <c r="M12" i="2"/>
  <c r="P38" i="5"/>
  <c r="P41" i="5"/>
  <c r="P35" i="5"/>
  <c r="P42" i="5"/>
  <c r="P46" i="5"/>
  <c r="P45" i="5"/>
  <c r="P39" i="5"/>
  <c r="M37" i="6"/>
  <c r="N37" i="6" s="1"/>
  <c r="M43" i="6"/>
  <c r="M40" i="6"/>
  <c r="N40" i="6" s="1"/>
  <c r="M42" i="6"/>
  <c r="M57" i="6"/>
  <c r="N57" i="6" s="1"/>
  <c r="M54" i="6"/>
  <c r="M53" i="6"/>
  <c r="N53" i="6" s="1"/>
  <c r="M25" i="6"/>
  <c r="M34" i="6"/>
  <c r="N34" i="6" s="1"/>
  <c r="M50" i="6"/>
  <c r="M33" i="6"/>
  <c r="N33" i="6" s="1"/>
  <c r="M39" i="6"/>
  <c r="N68" i="1"/>
  <c r="N48" i="1"/>
  <c r="N49" i="1"/>
  <c r="N54" i="1"/>
  <c r="N58" i="1"/>
  <c r="N67" i="1"/>
  <c r="N66" i="1"/>
  <c r="N61" i="1"/>
  <c r="N64" i="1"/>
  <c r="N52" i="1"/>
  <c r="N55" i="1"/>
  <c r="N57" i="1"/>
  <c r="N60" i="1"/>
  <c r="N62" i="1"/>
  <c r="N59" i="1"/>
  <c r="N65" i="1"/>
  <c r="N63" i="1"/>
  <c r="N56" i="1"/>
  <c r="N51" i="1"/>
  <c r="N39" i="6" l="1"/>
  <c r="N50" i="6"/>
  <c r="N25" i="6"/>
  <c r="N54" i="6"/>
  <c r="N42" i="6"/>
  <c r="N43" i="6"/>
  <c r="P31" i="2"/>
  <c r="P12" i="2"/>
  <c r="P29" i="2"/>
  <c r="P26" i="2"/>
  <c r="P13" i="2"/>
  <c r="P14" i="2"/>
  <c r="P47" i="7"/>
  <c r="P65" i="7"/>
  <c r="P63" i="7"/>
  <c r="P37" i="7"/>
  <c r="P53" i="7"/>
  <c r="P40" i="7"/>
  <c r="P32" i="7"/>
  <c r="P51" i="7"/>
  <c r="P46" i="7"/>
  <c r="P61" i="7"/>
  <c r="M10" i="6"/>
  <c r="N10" i="6" s="1"/>
  <c r="M9" i="6"/>
  <c r="N9" i="6" s="1"/>
  <c r="M11" i="6"/>
  <c r="N11" i="6" s="1"/>
  <c r="M13" i="6"/>
  <c r="N13" i="6" s="1"/>
  <c r="N8" i="1"/>
  <c r="N15" i="1"/>
  <c r="N11" i="1"/>
  <c r="N10" i="1"/>
  <c r="P67" i="7" l="1"/>
  <c r="M72" i="2"/>
  <c r="P72" i="2" s="1"/>
  <c r="P62" i="5"/>
  <c r="P61" i="5"/>
  <c r="M17" i="6"/>
  <c r="N17" i="6" s="1"/>
  <c r="M61" i="6"/>
  <c r="N61" i="6" s="1"/>
  <c r="M46" i="6"/>
  <c r="N46" i="6" s="1"/>
  <c r="N69" i="1"/>
  <c r="N14" i="1"/>
  <c r="P29" i="5" l="1"/>
  <c r="P63" i="5"/>
  <c r="P59" i="5"/>
  <c r="P60" i="5"/>
  <c r="P30" i="2"/>
  <c r="P66" i="7"/>
  <c r="P62" i="7"/>
  <c r="P59" i="7"/>
  <c r="P28" i="5"/>
  <c r="P24" i="5"/>
  <c r="P22" i="5"/>
  <c r="N22" i="6"/>
  <c r="N19" i="6"/>
  <c r="N20" i="6"/>
  <c r="N14" i="6"/>
  <c r="N12" i="6"/>
  <c r="N20" i="1"/>
  <c r="N31" i="1"/>
  <c r="M38" i="6" l="1"/>
  <c r="N38" i="6" s="1"/>
  <c r="M62" i="6"/>
  <c r="N62" i="6" s="1"/>
  <c r="N35" i="1"/>
  <c r="N44" i="1"/>
  <c r="P48" i="5" l="1"/>
  <c r="P46" i="2"/>
  <c r="P55" i="2"/>
  <c r="P28" i="2"/>
  <c r="P27" i="2"/>
  <c r="N53" i="1"/>
  <c r="N42" i="1"/>
  <c r="N43" i="1"/>
  <c r="N40" i="1"/>
  <c r="N36" i="1"/>
  <c r="N38" i="1"/>
  <c r="N34" i="1"/>
  <c r="N37" i="1"/>
  <c r="N33" i="1"/>
  <c r="N32" i="1"/>
  <c r="N27" i="1"/>
  <c r="N30" i="1"/>
  <c r="N23" i="1"/>
  <c r="N16" i="1"/>
  <c r="N22" i="1"/>
  <c r="N19" i="1"/>
  <c r="N18" i="1"/>
  <c r="N17" i="1"/>
  <c r="N12" i="1"/>
  <c r="M55" i="6"/>
  <c r="N55" i="6" s="1"/>
  <c r="M59" i="6"/>
  <c r="N59" i="6" s="1"/>
  <c r="M52" i="6"/>
  <c r="N52" i="6" s="1"/>
  <c r="M48" i="6"/>
  <c r="N48" i="6" s="1"/>
  <c r="M49" i="6"/>
  <c r="N49" i="6" s="1"/>
  <c r="M51" i="6"/>
  <c r="N51" i="6" s="1"/>
  <c r="M47" i="6"/>
  <c r="N47" i="6" s="1"/>
  <c r="M41" i="6"/>
  <c r="N41" i="6" s="1"/>
  <c r="M35" i="6"/>
  <c r="N35" i="6" s="1"/>
  <c r="M26" i="6"/>
  <c r="N26" i="6" s="1"/>
  <c r="M29" i="6"/>
  <c r="N29" i="6" s="1"/>
  <c r="M21" i="6"/>
  <c r="N21" i="6" s="1"/>
  <c r="P47" i="5"/>
  <c r="M66" i="2"/>
  <c r="M65" i="2"/>
  <c r="M62" i="2"/>
  <c r="M58" i="2"/>
  <c r="P43" i="5" l="1"/>
  <c r="P50" i="5"/>
  <c r="P44" i="5"/>
  <c r="P57" i="5"/>
  <c r="P21" i="5"/>
  <c r="P49" i="5"/>
  <c r="P50" i="2"/>
  <c r="P65" i="2"/>
  <c r="P71" i="7"/>
  <c r="P52" i="7"/>
  <c r="P70" i="7"/>
  <c r="P44" i="7"/>
  <c r="P57" i="7"/>
  <c r="P56" i="7"/>
  <c r="P39" i="2"/>
  <c r="P62" i="2"/>
  <c r="P58" i="2"/>
  <c r="P52" i="2"/>
  <c r="P66" i="2"/>
  <c r="M15" i="6"/>
  <c r="N15" i="6" s="1"/>
  <c r="M18" i="6"/>
  <c r="N18" i="6" s="1"/>
  <c r="M24" i="6"/>
  <c r="N24" i="6" s="1"/>
  <c r="M59" i="2" l="1"/>
  <c r="M60" i="2"/>
  <c r="P52" i="5"/>
  <c r="M44" i="6"/>
  <c r="N44" i="6" s="1"/>
  <c r="M45" i="6"/>
  <c r="N45" i="6" s="1"/>
  <c r="M58" i="6"/>
  <c r="N58" i="6" s="1"/>
  <c r="M56" i="6"/>
  <c r="N56" i="6" s="1"/>
  <c r="N46" i="1"/>
  <c r="N45" i="1"/>
  <c r="N41" i="1"/>
  <c r="P51" i="5" l="1"/>
  <c r="P58" i="5"/>
  <c r="P60" i="2"/>
  <c r="P57" i="2"/>
  <c r="P54" i="2"/>
  <c r="P59" i="2"/>
  <c r="P56" i="2"/>
  <c r="N26" i="1"/>
  <c r="N29" i="1"/>
  <c r="N21" i="1"/>
  <c r="N31" i="6"/>
  <c r="N23" i="6"/>
  <c r="N16" i="6"/>
  <c r="P64" i="7" l="1"/>
  <c r="P49" i="7"/>
  <c r="P68" i="7"/>
  <c r="P50" i="7"/>
  <c r="M71" i="2" l="1"/>
  <c r="M67" i="2"/>
  <c r="M69" i="2"/>
  <c r="M70" i="2"/>
  <c r="M64" i="2"/>
  <c r="M63" i="2"/>
  <c r="P53" i="5"/>
  <c r="M60" i="6"/>
  <c r="N60" i="6" s="1"/>
  <c r="M32" i="6"/>
  <c r="N32" i="6" s="1"/>
  <c r="N50" i="1"/>
  <c r="N47" i="1"/>
  <c r="N39" i="1"/>
  <c r="P54" i="5" l="1"/>
  <c r="P55" i="5"/>
  <c r="P56" i="5"/>
  <c r="P70" i="2"/>
  <c r="P64" i="2"/>
  <c r="P71" i="2"/>
  <c r="P63" i="2"/>
  <c r="P67" i="2"/>
  <c r="P69" i="2"/>
  <c r="P69" i="7"/>
  <c r="M9" i="1"/>
  <c r="K9" i="1"/>
  <c r="I9" i="1"/>
  <c r="M28" i="6"/>
  <c r="N28" i="6" s="1"/>
  <c r="M36" i="6"/>
  <c r="M30" i="6"/>
  <c r="M27" i="6"/>
  <c r="K27" i="6"/>
  <c r="I27" i="6"/>
  <c r="O38" i="2"/>
  <c r="P43" i="7" l="1"/>
  <c r="P30" i="7"/>
  <c r="P58" i="7"/>
  <c r="P47" i="2"/>
  <c r="P41" i="2"/>
  <c r="P38" i="2"/>
  <c r="P26" i="5"/>
  <c r="P23" i="5"/>
  <c r="N13" i="1"/>
  <c r="N9" i="1"/>
  <c r="N25" i="1"/>
  <c r="N24" i="1"/>
  <c r="N28" i="1"/>
  <c r="N8" i="6"/>
  <c r="N36" i="6"/>
  <c r="N30" i="6"/>
  <c r="N27" i="6"/>
</calcChain>
</file>

<file path=xl/sharedStrings.xml><?xml version="1.0" encoding="utf-8"?>
<sst xmlns="http://schemas.openxmlformats.org/spreadsheetml/2006/main" count="2198" uniqueCount="659">
  <si>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</si>
  <si>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</si>
  <si>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</si>
  <si>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</si>
  <si>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</si>
  <si>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</si>
  <si>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</si>
  <si>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</si>
  <si>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</si>
  <si>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Гимнастика</t>
  </si>
  <si>
    <t>фамилия</t>
  </si>
  <si>
    <t>имя</t>
  </si>
  <si>
    <t>отчество</t>
  </si>
  <si>
    <t xml:space="preserve">ВСЕГО баллов </t>
  </si>
  <si>
    <t>max 100</t>
  </si>
  <si>
    <t>max 20</t>
  </si>
  <si>
    <t>max 40</t>
  </si>
  <si>
    <t>Игровые виды спорта</t>
  </si>
  <si>
    <t>Максимально возможный результат в теории 5-6 классов</t>
  </si>
  <si>
    <t>девушки 7-8</t>
  </si>
  <si>
    <t>Фамилия, имя, отчество учителя</t>
  </si>
  <si>
    <t>девочки 5-6</t>
  </si>
  <si>
    <t>юноши 9-11</t>
  </si>
  <si>
    <t>юноши 7-8</t>
  </si>
  <si>
    <t>Иван</t>
  </si>
  <si>
    <t>МОУ "Громовская СОШ"</t>
  </si>
  <si>
    <t>Маханько Александра Федоровна</t>
  </si>
  <si>
    <t>Кулаков</t>
  </si>
  <si>
    <t>Даниил</t>
  </si>
  <si>
    <t>Сорокожердьев</t>
  </si>
  <si>
    <t>Сергей</t>
  </si>
  <si>
    <t>Максимович</t>
  </si>
  <si>
    <t xml:space="preserve">Глущенкова </t>
  </si>
  <si>
    <t>Яна</t>
  </si>
  <si>
    <t>Ковалева</t>
  </si>
  <si>
    <t>Анастасия</t>
  </si>
  <si>
    <t>Коваленкова</t>
  </si>
  <si>
    <t>Анна</t>
  </si>
  <si>
    <t xml:space="preserve">  МОУ " Громовская СОШ"</t>
  </si>
  <si>
    <t xml:space="preserve">Залевский </t>
  </si>
  <si>
    <t>Артем</t>
  </si>
  <si>
    <t>Игоревич</t>
  </si>
  <si>
    <t>Лукьянова Наталья Анатольевна</t>
  </si>
  <si>
    <t xml:space="preserve">Пахомов </t>
  </si>
  <si>
    <t>Кирилл</t>
  </si>
  <si>
    <t>Юрьевич</t>
  </si>
  <si>
    <t xml:space="preserve">Шурин </t>
  </si>
  <si>
    <t>Вадим</t>
  </si>
  <si>
    <t>Дмитриевич</t>
  </si>
  <si>
    <t xml:space="preserve">Митрянин </t>
  </si>
  <si>
    <t>Ростислав</t>
  </si>
  <si>
    <t>Андреевич</t>
  </si>
  <si>
    <t>Корнилов</t>
  </si>
  <si>
    <t>Максим</t>
  </si>
  <si>
    <t>Никита</t>
  </si>
  <si>
    <t>Индрик</t>
  </si>
  <si>
    <t>Алена</t>
  </si>
  <si>
    <t>Вострейкина</t>
  </si>
  <si>
    <t>Кристина</t>
  </si>
  <si>
    <t>Станиславовна</t>
  </si>
  <si>
    <t>Иванов</t>
  </si>
  <si>
    <t>Павлович</t>
  </si>
  <si>
    <t>Медведев</t>
  </si>
  <si>
    <t>Александрович</t>
  </si>
  <si>
    <t xml:space="preserve">Игнатьев </t>
  </si>
  <si>
    <t xml:space="preserve">Андрей </t>
  </si>
  <si>
    <t xml:space="preserve">Базаров </t>
  </si>
  <si>
    <t>Владислав</t>
  </si>
  <si>
    <t xml:space="preserve">Степанов </t>
  </si>
  <si>
    <t>Олегович</t>
  </si>
  <si>
    <t>МОУ " Громовская СОШ"</t>
  </si>
  <si>
    <t>Сергеевич</t>
  </si>
  <si>
    <t>Васильевич</t>
  </si>
  <si>
    <t>Андреевна</t>
  </si>
  <si>
    <t>Сергеевна</t>
  </si>
  <si>
    <t>Белякова</t>
  </si>
  <si>
    <t>Алексеевна</t>
  </si>
  <si>
    <t>Татьяна</t>
  </si>
  <si>
    <t>Кирюхина</t>
  </si>
  <si>
    <t>Ксения</t>
  </si>
  <si>
    <t>Александровна</t>
  </si>
  <si>
    <t>Лобозина</t>
  </si>
  <si>
    <t>София</t>
  </si>
  <si>
    <t>Яновна</t>
  </si>
  <si>
    <t xml:space="preserve">Козлова </t>
  </si>
  <si>
    <t>Мартышкин</t>
  </si>
  <si>
    <t>Ярослав</t>
  </si>
  <si>
    <t>Викторович</t>
  </si>
  <si>
    <t>МОУ "Мельниковская СОШ"</t>
  </si>
  <si>
    <t>Кравченко Александр Сергеевич</t>
  </si>
  <si>
    <t>победитель</t>
  </si>
  <si>
    <t>Борисов</t>
  </si>
  <si>
    <t>Захар</t>
  </si>
  <si>
    <t>участник</t>
  </si>
  <si>
    <t>Захаров</t>
  </si>
  <si>
    <t>Лев</t>
  </si>
  <si>
    <t>Поляшова</t>
  </si>
  <si>
    <t>Ланцова</t>
  </si>
  <si>
    <t>Маргарита</t>
  </si>
  <si>
    <t>Богдан</t>
  </si>
  <si>
    <t>Астахов</t>
  </si>
  <si>
    <t>Юрий</t>
  </si>
  <si>
    <t>призер</t>
  </si>
  <si>
    <t>Носов</t>
  </si>
  <si>
    <t>Александров</t>
  </si>
  <si>
    <t>Матвей</t>
  </si>
  <si>
    <t>Владимирович</t>
  </si>
  <si>
    <t>Сергеева</t>
  </si>
  <si>
    <t>Алёна</t>
  </si>
  <si>
    <t>Мокичева</t>
  </si>
  <si>
    <t>Елизавета</t>
  </si>
  <si>
    <t>Гаврилова</t>
  </si>
  <si>
    <t>Ирина</t>
  </si>
  <si>
    <t>Мария</t>
  </si>
  <si>
    <t>Илькова</t>
  </si>
  <si>
    <t>Ульяна</t>
  </si>
  <si>
    <t>Денисовна</t>
  </si>
  <si>
    <t>Вырубова</t>
  </si>
  <si>
    <t>Варвара</t>
  </si>
  <si>
    <t>Васильевна</t>
  </si>
  <si>
    <t>Говоров</t>
  </si>
  <si>
    <t>Гренц</t>
  </si>
  <si>
    <t>Екатерина</t>
  </si>
  <si>
    <t>Шаров</t>
  </si>
  <si>
    <t>Вячеславович</t>
  </si>
  <si>
    <t>МОУ "Раздольская СОШ"</t>
  </si>
  <si>
    <t>Дусинбаев Булат Адилгариевич</t>
  </si>
  <si>
    <t>Соколова</t>
  </si>
  <si>
    <t>Диана</t>
  </si>
  <si>
    <t>Игоревна</t>
  </si>
  <si>
    <t>Беркутов</t>
  </si>
  <si>
    <t>Всеволод</t>
  </si>
  <si>
    <t>МОУ "Запорожская ООШ"</t>
  </si>
  <si>
    <t>Олефир М.А.</t>
  </si>
  <si>
    <t xml:space="preserve">Иванов </t>
  </si>
  <si>
    <t xml:space="preserve">Никитин </t>
  </si>
  <si>
    <t>Александр</t>
  </si>
  <si>
    <t>Михайлович</t>
  </si>
  <si>
    <t>Степнов</t>
  </si>
  <si>
    <t>Стрелков</t>
  </si>
  <si>
    <t>Витальевич</t>
  </si>
  <si>
    <t>Филипко</t>
  </si>
  <si>
    <t>Илья</t>
  </si>
  <si>
    <t>Петрович</t>
  </si>
  <si>
    <t>Бегимова</t>
  </si>
  <si>
    <t>Карина</t>
  </si>
  <si>
    <t>Раимовна</t>
  </si>
  <si>
    <t>Забелина</t>
  </si>
  <si>
    <t>Котляр</t>
  </si>
  <si>
    <t>Маслова</t>
  </si>
  <si>
    <t>Алина</t>
  </si>
  <si>
    <t>Мордовикупова</t>
  </si>
  <si>
    <t>Эвелина</t>
  </si>
  <si>
    <t>Погодина</t>
  </si>
  <si>
    <t>Юрина</t>
  </si>
  <si>
    <t>Александра</t>
  </si>
  <si>
    <t>Аркадьевна</t>
  </si>
  <si>
    <t>Александрова</t>
  </si>
  <si>
    <t>Юрьевна</t>
  </si>
  <si>
    <t>МОУ Шумиловская СОШ</t>
  </si>
  <si>
    <t>Нетребский Александр Владимирович</t>
  </si>
  <si>
    <t>Калинина</t>
  </si>
  <si>
    <t>Смирнова</t>
  </si>
  <si>
    <t>Валерия</t>
  </si>
  <si>
    <t>МОУ Отрадненская СОШ</t>
  </si>
  <si>
    <t>Лиснякова Анастасия Николаевна</t>
  </si>
  <si>
    <t xml:space="preserve">Темирова </t>
  </si>
  <si>
    <t>Дарина</t>
  </si>
  <si>
    <t>Мирасовна</t>
  </si>
  <si>
    <t>Данилова</t>
  </si>
  <si>
    <t>Ильинична</t>
  </si>
  <si>
    <t>Назарук</t>
  </si>
  <si>
    <t>Константинович</t>
  </si>
  <si>
    <t>МО Отрадненская СОШ</t>
  </si>
  <si>
    <t>Шумская</t>
  </si>
  <si>
    <t>Евгеньевна</t>
  </si>
  <si>
    <t>Москвичева</t>
  </si>
  <si>
    <t>Кира</t>
  </si>
  <si>
    <t>Кузнецова</t>
  </si>
  <si>
    <t>Анатольевна</t>
  </si>
  <si>
    <t>Гедрих</t>
  </si>
  <si>
    <t xml:space="preserve">Семина </t>
  </si>
  <si>
    <t>Дмитриевна</t>
  </si>
  <si>
    <t>Васильева</t>
  </si>
  <si>
    <t>Нелли</t>
  </si>
  <si>
    <t>Махолин</t>
  </si>
  <si>
    <t>Аким</t>
  </si>
  <si>
    <t>Подкуленко</t>
  </si>
  <si>
    <t>Евгений</t>
  </si>
  <si>
    <t>Марк</t>
  </si>
  <si>
    <t>Алексеевич</t>
  </si>
  <si>
    <t xml:space="preserve">Пяденков </t>
  </si>
  <si>
    <t>МОУ "Красноозерненская ООШ"</t>
  </si>
  <si>
    <t>Чихачева Марина Константиновна</t>
  </si>
  <si>
    <t xml:space="preserve">Филатов </t>
  </si>
  <si>
    <t>Степан</t>
  </si>
  <si>
    <t>Тимурович</t>
  </si>
  <si>
    <t>Михаил</t>
  </si>
  <si>
    <t>Селезенева</t>
  </si>
  <si>
    <t>Правник</t>
  </si>
  <si>
    <t>Рита</t>
  </si>
  <si>
    <t>Штрушайн</t>
  </si>
  <si>
    <t>Элина</t>
  </si>
  <si>
    <t>Баран</t>
  </si>
  <si>
    <t>Рузняев</t>
  </si>
  <si>
    <t xml:space="preserve">Жуков </t>
  </si>
  <si>
    <t>Роман</t>
  </si>
  <si>
    <t>Николаевич</t>
  </si>
  <si>
    <t>Селезенев</t>
  </si>
  <si>
    <t>Латынцева</t>
  </si>
  <si>
    <t xml:space="preserve">Зарина </t>
  </si>
  <si>
    <t>Миралиевна</t>
  </si>
  <si>
    <t>Нигина</t>
  </si>
  <si>
    <t>Каштанова</t>
  </si>
  <si>
    <t>Харитонова</t>
  </si>
  <si>
    <t>Витальевна</t>
  </si>
  <si>
    <t>Галышева</t>
  </si>
  <si>
    <t>Вероника</t>
  </si>
  <si>
    <t>Вячеславовна</t>
  </si>
  <si>
    <t>Жернакова</t>
  </si>
  <si>
    <t>Кирилловна</t>
  </si>
  <si>
    <t>МОУ "Джатиевская ООШ"</t>
  </si>
  <si>
    <t>Белоконева Елена Михайловна</t>
  </si>
  <si>
    <t>Верцимаха</t>
  </si>
  <si>
    <t>Алексей</t>
  </si>
  <si>
    <t>Степанович</t>
  </si>
  <si>
    <t>МОУ"Джатиевская ООШ"</t>
  </si>
  <si>
    <t>Никифоров</t>
  </si>
  <si>
    <t>Бизяева</t>
  </si>
  <si>
    <t>Виктория</t>
  </si>
  <si>
    <t>Дарья</t>
  </si>
  <si>
    <t>Калугина</t>
  </si>
  <si>
    <t>Елена</t>
  </si>
  <si>
    <t xml:space="preserve">Чижевская </t>
  </si>
  <si>
    <t>Руслановна</t>
  </si>
  <si>
    <t>Северин</t>
  </si>
  <si>
    <t>Евгеньевич</t>
  </si>
  <si>
    <t>Хаука</t>
  </si>
  <si>
    <t>Лысенко</t>
  </si>
  <si>
    <t>Полина</t>
  </si>
  <si>
    <t>Меллеш</t>
  </si>
  <si>
    <t>Мирослава</t>
  </si>
  <si>
    <t>Владиславовна</t>
  </si>
  <si>
    <t>Монахова</t>
  </si>
  <si>
    <t>Мамедова</t>
  </si>
  <si>
    <t>Анифа</t>
  </si>
  <si>
    <t>Рахимовна</t>
  </si>
  <si>
    <t>МОУ"Сосновский ЦО"</t>
  </si>
  <si>
    <t>Булычева Наталья Владимировна</t>
  </si>
  <si>
    <t>Неганова</t>
  </si>
  <si>
    <t>МОУ" Сосновский ЦО"</t>
  </si>
  <si>
    <t>Ольга</t>
  </si>
  <si>
    <t>Федорова Ольга Николаевна</t>
  </si>
  <si>
    <t xml:space="preserve">Королева </t>
  </si>
  <si>
    <t>Анфиса</t>
  </si>
  <si>
    <t>Валерьевна</t>
  </si>
  <si>
    <t>Шахова</t>
  </si>
  <si>
    <t>Алиса</t>
  </si>
  <si>
    <t>Кондряков</t>
  </si>
  <si>
    <t>Анатольевич</t>
  </si>
  <si>
    <t>Мохнаткин</t>
  </si>
  <si>
    <t>Шарафутдинов</t>
  </si>
  <si>
    <t>Фидан</t>
  </si>
  <si>
    <t>Филюсович</t>
  </si>
  <si>
    <t>Афанасьев Дмитрий Николаевич</t>
  </si>
  <si>
    <t xml:space="preserve">Ухов </t>
  </si>
  <si>
    <t>Качулис</t>
  </si>
  <si>
    <t>Иванович</t>
  </si>
  <si>
    <t>Шемякин</t>
  </si>
  <si>
    <t>Егор</t>
  </si>
  <si>
    <t xml:space="preserve">Панфилов </t>
  </si>
  <si>
    <t xml:space="preserve">Даниил </t>
  </si>
  <si>
    <t>Решетников</t>
  </si>
  <si>
    <t>Кудрин</t>
  </si>
  <si>
    <t>Колтунов</t>
  </si>
  <si>
    <t>Дудорова</t>
  </si>
  <si>
    <t>Кабулова</t>
  </si>
  <si>
    <t>Ваганова Елена Александровна</t>
  </si>
  <si>
    <t>Вишневская</t>
  </si>
  <si>
    <t>МОУ"СосновскийЦО"</t>
  </si>
  <si>
    <t xml:space="preserve">Бойко </t>
  </si>
  <si>
    <t>Камыдо</t>
  </si>
  <si>
    <t>Глафира</t>
  </si>
  <si>
    <t>Романова</t>
  </si>
  <si>
    <t>Михайловна</t>
  </si>
  <si>
    <t>Науменко</t>
  </si>
  <si>
    <t>Романовна</t>
  </si>
  <si>
    <t>Шинкаренко</t>
  </si>
  <si>
    <t>Иванова</t>
  </si>
  <si>
    <t>Руслана</t>
  </si>
  <si>
    <t xml:space="preserve">Петухова </t>
  </si>
  <si>
    <t>Милана</t>
  </si>
  <si>
    <t>Щербо</t>
  </si>
  <si>
    <t>Арина</t>
  </si>
  <si>
    <t>Вятчанина</t>
  </si>
  <si>
    <t>Хафизова</t>
  </si>
  <si>
    <t>Ринатовна</t>
  </si>
  <si>
    <t xml:space="preserve">Аринов </t>
  </si>
  <si>
    <t>Таймас</t>
  </si>
  <si>
    <t>Галымжинович</t>
  </si>
  <si>
    <t xml:space="preserve">Жирютин </t>
  </si>
  <si>
    <t>Пликин</t>
  </si>
  <si>
    <t>Тимофей</t>
  </si>
  <si>
    <t xml:space="preserve">Кернычук </t>
  </si>
  <si>
    <t>Федор</t>
  </si>
  <si>
    <t>Попов</t>
  </si>
  <si>
    <t xml:space="preserve">Кочарян </t>
  </si>
  <si>
    <t>Гагик</t>
  </si>
  <si>
    <t>Арменович</t>
  </si>
  <si>
    <t>Шведов</t>
  </si>
  <si>
    <t xml:space="preserve">Ефимов </t>
  </si>
  <si>
    <t>Леонидович</t>
  </si>
  <si>
    <t xml:space="preserve">Самопалов </t>
  </si>
  <si>
    <t>Николай</t>
  </si>
  <si>
    <t>Егиазарян</t>
  </si>
  <si>
    <t>Гегам</t>
  </si>
  <si>
    <t>Гарикович</t>
  </si>
  <si>
    <t>Торопова</t>
  </si>
  <si>
    <t>Викторовна</t>
  </si>
  <si>
    <t xml:space="preserve">Челпанникова </t>
  </si>
  <si>
    <t>Спиридонова</t>
  </si>
  <si>
    <t>Владимировна</t>
  </si>
  <si>
    <t>Топорова</t>
  </si>
  <si>
    <t>Воробей</t>
  </si>
  <si>
    <t>Николь</t>
  </si>
  <si>
    <t>Копилец</t>
  </si>
  <si>
    <t xml:space="preserve">Смирнова </t>
  </si>
  <si>
    <t>Кириллова</t>
  </si>
  <si>
    <t>Софья</t>
  </si>
  <si>
    <t xml:space="preserve">Нагорная </t>
  </si>
  <si>
    <t>Гурьева</t>
  </si>
  <si>
    <t xml:space="preserve">Маркова </t>
  </si>
  <si>
    <t>Константиновна</t>
  </si>
  <si>
    <t>Дмитриева</t>
  </si>
  <si>
    <t>Настасья</t>
  </si>
  <si>
    <t>Медведский</t>
  </si>
  <si>
    <t xml:space="preserve">Бойков </t>
  </si>
  <si>
    <t>Дмитрий</t>
  </si>
  <si>
    <t>Кабулов</t>
  </si>
  <si>
    <t>Руслан</t>
  </si>
  <si>
    <t>Станиславович</t>
  </si>
  <si>
    <t>Паншин</t>
  </si>
  <si>
    <t>Савин</t>
  </si>
  <si>
    <t xml:space="preserve">Драко </t>
  </si>
  <si>
    <t>Павел</t>
  </si>
  <si>
    <t>Бардиков</t>
  </si>
  <si>
    <t>Константин</t>
  </si>
  <si>
    <t>Шахуро</t>
  </si>
  <si>
    <t>Исмаил</t>
  </si>
  <si>
    <t>Минходжидинович</t>
  </si>
  <si>
    <t>Ивленков</t>
  </si>
  <si>
    <t>Быковских</t>
  </si>
  <si>
    <t>Артемий</t>
  </si>
  <si>
    <t>Романович</t>
  </si>
  <si>
    <t xml:space="preserve">Румянцев </t>
  </si>
  <si>
    <t>Андрей</t>
  </si>
  <si>
    <t>Абдурахмонов</t>
  </si>
  <si>
    <t>Рофе</t>
  </si>
  <si>
    <t>Мусилхиддинович</t>
  </si>
  <si>
    <t>Федоров</t>
  </si>
  <si>
    <t>Григорьев</t>
  </si>
  <si>
    <t>Васильев</t>
  </si>
  <si>
    <t>Горбань</t>
  </si>
  <si>
    <t>Тимур</t>
  </si>
  <si>
    <t>Григорьевич</t>
  </si>
  <si>
    <t>Назаров</t>
  </si>
  <si>
    <t>МОУ "Коммунарская ООШ"</t>
  </si>
  <si>
    <t xml:space="preserve">Ращинский Георгий Романович </t>
  </si>
  <si>
    <t xml:space="preserve">Чижов </t>
  </si>
  <si>
    <t>Недовесова</t>
  </si>
  <si>
    <t>Ника</t>
  </si>
  <si>
    <t>Ращинский Георгий Романович</t>
  </si>
  <si>
    <t xml:space="preserve">Чижова </t>
  </si>
  <si>
    <t>Света</t>
  </si>
  <si>
    <t>Петрюк</t>
  </si>
  <si>
    <t xml:space="preserve">Лисовская </t>
  </si>
  <si>
    <t>Оксана</t>
  </si>
  <si>
    <t>Мошникоа</t>
  </si>
  <si>
    <t>Хатянович</t>
  </si>
  <si>
    <t>Ясюкович</t>
  </si>
  <si>
    <t xml:space="preserve">Богданов </t>
  </si>
  <si>
    <t>МОУ "Мичуринская СОШ"</t>
  </si>
  <si>
    <t>Алексеева И.И.</t>
  </si>
  <si>
    <t>Толомеев</t>
  </si>
  <si>
    <t>призёр</t>
  </si>
  <si>
    <t>Плаксина</t>
  </si>
  <si>
    <t xml:space="preserve">Наумова </t>
  </si>
  <si>
    <t>Боханова</t>
  </si>
  <si>
    <t xml:space="preserve">Екатерина </t>
  </si>
  <si>
    <t>Матвеевна</t>
  </si>
  <si>
    <t xml:space="preserve">Максимова </t>
  </si>
  <si>
    <t>Язанова</t>
  </si>
  <si>
    <t>Павлов</t>
  </si>
  <si>
    <t>Артём</t>
  </si>
  <si>
    <t>Денисович</t>
  </si>
  <si>
    <t>Кусливая Н.А.</t>
  </si>
  <si>
    <t>Шанин</t>
  </si>
  <si>
    <t>Полухин</t>
  </si>
  <si>
    <t>Скурский</t>
  </si>
  <si>
    <t>Янович</t>
  </si>
  <si>
    <t>Овчаренко</t>
  </si>
  <si>
    <t xml:space="preserve">Шешина </t>
  </si>
  <si>
    <t xml:space="preserve">Дарья </t>
  </si>
  <si>
    <t>Марфина</t>
  </si>
  <si>
    <t>Шешин</t>
  </si>
  <si>
    <t>Ганин</t>
  </si>
  <si>
    <t>Фёдор</t>
  </si>
  <si>
    <t>Ясинская</t>
  </si>
  <si>
    <t xml:space="preserve">Ксения </t>
  </si>
  <si>
    <t>Петровна</t>
  </si>
  <si>
    <t>Петрова</t>
  </si>
  <si>
    <t>Олеговна</t>
  </si>
  <si>
    <t>Берёзкина</t>
  </si>
  <si>
    <t>Жук</t>
  </si>
  <si>
    <t>Сапронова</t>
  </si>
  <si>
    <t>Святослав</t>
  </si>
  <si>
    <t>МОУ "Степанянская ООШ"</t>
  </si>
  <si>
    <t>Никунина Татьяна Валенттиновна</t>
  </si>
  <si>
    <t>Верзилов</t>
  </si>
  <si>
    <t>Никунина Татьяна Валентиновна</t>
  </si>
  <si>
    <t>Андреева</t>
  </si>
  <si>
    <t>Ивановна</t>
  </si>
  <si>
    <t xml:space="preserve">Ионова </t>
  </si>
  <si>
    <t>Никунина татьяна Валентиновна</t>
  </si>
  <si>
    <t>Шафрановская</t>
  </si>
  <si>
    <t>Лазутин</t>
  </si>
  <si>
    <t>Семен</t>
  </si>
  <si>
    <t>Трубицын</t>
  </si>
  <si>
    <t>Юмалистов</t>
  </si>
  <si>
    <t>Шафрановский</t>
  </si>
  <si>
    <t>Данила</t>
  </si>
  <si>
    <t>Валерьевич</t>
  </si>
  <si>
    <t>Плаксин</t>
  </si>
  <si>
    <t xml:space="preserve">Стаховская </t>
  </si>
  <si>
    <t>Леонидовна</t>
  </si>
  <si>
    <t>Прохорова</t>
  </si>
  <si>
    <t>Герасин</t>
  </si>
  <si>
    <t>Шпаков</t>
  </si>
  <si>
    <t>Ильич</t>
  </si>
  <si>
    <t>Кузнеченская СОШ</t>
  </si>
  <si>
    <t>Плаксина Кристина Михайловна</t>
  </si>
  <si>
    <t>Лемницкий</t>
  </si>
  <si>
    <t>Лескинен</t>
  </si>
  <si>
    <t>Трофимова</t>
  </si>
  <si>
    <t>Кузнеческая СОШ</t>
  </si>
  <si>
    <t>Салова</t>
  </si>
  <si>
    <t>Колосова</t>
  </si>
  <si>
    <t>Шериятова</t>
  </si>
  <si>
    <t>Камила</t>
  </si>
  <si>
    <t>Азизовна</t>
  </si>
  <si>
    <t>Лебедев</t>
  </si>
  <si>
    <t>Денис</t>
  </si>
  <si>
    <t>Тихонов</t>
  </si>
  <si>
    <t>Тихонова</t>
  </si>
  <si>
    <t>Прусов</t>
  </si>
  <si>
    <t>Березин</t>
  </si>
  <si>
    <t>Сорокин</t>
  </si>
  <si>
    <t>Фазылова</t>
  </si>
  <si>
    <t>Александрвна</t>
  </si>
  <si>
    <t>Мокеева</t>
  </si>
  <si>
    <t>Мурадова</t>
  </si>
  <si>
    <t>Ашидовна</t>
  </si>
  <si>
    <t>Драчев</t>
  </si>
  <si>
    <t>СОШ 1</t>
  </si>
  <si>
    <t>Корабейникова Людмила Николаевна</t>
  </si>
  <si>
    <t>6в</t>
  </si>
  <si>
    <t xml:space="preserve">Стариков </t>
  </si>
  <si>
    <t>Аркадий</t>
  </si>
  <si>
    <t>Генадьевич</t>
  </si>
  <si>
    <t>Соломахин</t>
  </si>
  <si>
    <t xml:space="preserve">Колотушкин </t>
  </si>
  <si>
    <t>Каратаем</t>
  </si>
  <si>
    <t xml:space="preserve">Ванеков </t>
  </si>
  <si>
    <t>Оруджева Умгани Ахмедовна</t>
  </si>
  <si>
    <t>6а</t>
  </si>
  <si>
    <t>Глумилин</t>
  </si>
  <si>
    <t>Кириллович</t>
  </si>
  <si>
    <t>Кирбинев</t>
  </si>
  <si>
    <t>Мочикин</t>
  </si>
  <si>
    <t>Чернов</t>
  </si>
  <si>
    <t>Ширяев</t>
  </si>
  <si>
    <t>Бирюков</t>
  </si>
  <si>
    <t>5б</t>
  </si>
  <si>
    <t>Бурмистров</t>
  </si>
  <si>
    <t>Никандров</t>
  </si>
  <si>
    <t xml:space="preserve">Аль-Гусейни </t>
  </si>
  <si>
    <t>Ибрагим</t>
  </si>
  <si>
    <t>Халед</t>
  </si>
  <si>
    <t>Барканов Виталий Борисович</t>
  </si>
  <si>
    <t>5в</t>
  </si>
  <si>
    <t xml:space="preserve">Исаков </t>
  </si>
  <si>
    <t>Капустин Дмитрий Андреевич</t>
  </si>
  <si>
    <t>5а</t>
  </si>
  <si>
    <t>Орлов</t>
  </si>
  <si>
    <t>Макар</t>
  </si>
  <si>
    <t>Соколов</t>
  </si>
  <si>
    <t>Василий</t>
  </si>
  <si>
    <t>Аврахова</t>
  </si>
  <si>
    <t>Баева</t>
  </si>
  <si>
    <t>Шевардина</t>
  </si>
  <si>
    <t>Семёнова</t>
  </si>
  <si>
    <t>Жилина</t>
  </si>
  <si>
    <t>Олеся</t>
  </si>
  <si>
    <t xml:space="preserve">Троина </t>
  </si>
  <si>
    <t xml:space="preserve">Елсакова </t>
  </si>
  <si>
    <t xml:space="preserve">Трифонова </t>
  </si>
  <si>
    <t>Камилла</t>
  </si>
  <si>
    <t>Котелевец</t>
  </si>
  <si>
    <t>Евгения</t>
  </si>
  <si>
    <t>Антоновна</t>
  </si>
  <si>
    <t>Хамзина</t>
  </si>
  <si>
    <t>Паршина</t>
  </si>
  <si>
    <t>Карпенко</t>
  </si>
  <si>
    <t xml:space="preserve">Гурбанов </t>
  </si>
  <si>
    <t>Мехман</t>
  </si>
  <si>
    <t>Бахруз Оглы</t>
  </si>
  <si>
    <t>7а</t>
  </si>
  <si>
    <t>Бобылев</t>
  </si>
  <si>
    <t>Арсений</t>
  </si>
  <si>
    <t>Зарецкий</t>
  </si>
  <si>
    <t>Викеньтьевич</t>
  </si>
  <si>
    <t>Филипов</t>
  </si>
  <si>
    <t>Али</t>
  </si>
  <si>
    <t>8в</t>
  </si>
  <si>
    <t>Омельченко</t>
  </si>
  <si>
    <t>Гладков</t>
  </si>
  <si>
    <t>8а</t>
  </si>
  <si>
    <t>Зуев</t>
  </si>
  <si>
    <t>Филипп</t>
  </si>
  <si>
    <t>Карпов</t>
  </si>
  <si>
    <t>Юдинцев</t>
  </si>
  <si>
    <t>Дмитреевич</t>
  </si>
  <si>
    <t>Штумпф</t>
  </si>
  <si>
    <t xml:space="preserve">Агния </t>
  </si>
  <si>
    <t>Мышакина</t>
  </si>
  <si>
    <t>Кладиенко</t>
  </si>
  <si>
    <t>Парабанюк</t>
  </si>
  <si>
    <t>Матвеева</t>
  </si>
  <si>
    <t>Цибульская</t>
  </si>
  <si>
    <t xml:space="preserve">Воробьев </t>
  </si>
  <si>
    <t>Серафим</t>
  </si>
  <si>
    <t>Шиндин</t>
  </si>
  <si>
    <t>9б</t>
  </si>
  <si>
    <t xml:space="preserve">Штумпф </t>
  </si>
  <si>
    <t>9в</t>
  </si>
  <si>
    <t>Трушенков</t>
  </si>
  <si>
    <t>Антон</t>
  </si>
  <si>
    <t>Русланович</t>
  </si>
  <si>
    <t>Раджабов</t>
  </si>
  <si>
    <t>Сафар</t>
  </si>
  <si>
    <t>Абдуджаборович</t>
  </si>
  <si>
    <t>9а</t>
  </si>
  <si>
    <t>Михеичев</t>
  </si>
  <si>
    <t>Троицкий</t>
  </si>
  <si>
    <t>Грегорьевич</t>
  </si>
  <si>
    <t>Голубцов</t>
  </si>
  <si>
    <t>Легашов</t>
  </si>
  <si>
    <t>Азамов</t>
  </si>
  <si>
    <t>Кувончбек</t>
  </si>
  <si>
    <t>Рифат Угли</t>
  </si>
  <si>
    <t>Смирнов</t>
  </si>
  <si>
    <t>Миронов</t>
  </si>
  <si>
    <t>Швирид</t>
  </si>
  <si>
    <t>Анатолий</t>
  </si>
  <si>
    <t>Омельянчук</t>
  </si>
  <si>
    <t>Басаева</t>
  </si>
  <si>
    <t>дарина</t>
  </si>
  <si>
    <t>Каратаева</t>
  </si>
  <si>
    <t>Волынец</t>
  </si>
  <si>
    <t xml:space="preserve">Федорова </t>
  </si>
  <si>
    <t>Максимовна</t>
  </si>
  <si>
    <t>Тогонидзе</t>
  </si>
  <si>
    <t>Кукушкина</t>
  </si>
  <si>
    <t>Арианна</t>
  </si>
  <si>
    <t>Шумова</t>
  </si>
  <si>
    <t>Быстрова</t>
  </si>
  <si>
    <t>Павлова</t>
  </si>
  <si>
    <t>Анжелика</t>
  </si>
  <si>
    <t xml:space="preserve">Бурмистрова </t>
  </si>
  <si>
    <t>МОУ "СОШ" 4</t>
  </si>
  <si>
    <t>Самойленко Любовь Ивановна</t>
  </si>
  <si>
    <t>Леонова</t>
  </si>
  <si>
    <t>Семенова</t>
  </si>
  <si>
    <t>Ильина</t>
  </si>
  <si>
    <t>Галкин</t>
  </si>
  <si>
    <t>Джалилов</t>
  </si>
  <si>
    <t>Муса</t>
  </si>
  <si>
    <t>Намигович</t>
  </si>
  <si>
    <t>Константинов</t>
  </si>
  <si>
    <t>Шкрибей</t>
  </si>
  <si>
    <t>Эдуардович</t>
  </si>
  <si>
    <t>Петров</t>
  </si>
  <si>
    <t>Веселов</t>
  </si>
  <si>
    <t>Бакулина Галина Алексеевна</t>
  </si>
  <si>
    <t>Клюев</t>
  </si>
  <si>
    <t xml:space="preserve">Джалилов </t>
  </si>
  <si>
    <t>Аждар</t>
  </si>
  <si>
    <t>Боровкова</t>
  </si>
  <si>
    <t>Алексеева Елена Анатольевна</t>
  </si>
  <si>
    <t>Вихрук</t>
  </si>
  <si>
    <t>Шарафуллин</t>
  </si>
  <si>
    <t>Ринатович</t>
  </si>
  <si>
    <t>Солихов</t>
  </si>
  <si>
    <t>Джамшед</t>
  </si>
  <si>
    <t>Хуршеджонович</t>
  </si>
  <si>
    <t>Пермяков</t>
  </si>
  <si>
    <t>Решетняк</t>
  </si>
  <si>
    <t>Ершова</t>
  </si>
  <si>
    <t>Михайлова</t>
  </si>
  <si>
    <t>МОУ СОШ №5</t>
  </si>
  <si>
    <t>Мыльников Алесакндр Сергеевич</t>
  </si>
  <si>
    <t>Волкова</t>
  </si>
  <si>
    <t>Колобылина</t>
  </si>
  <si>
    <t>Комаренко Иван Юрьевич</t>
  </si>
  <si>
    <t>Тухватуллин</t>
  </si>
  <si>
    <t>Алмаз</t>
  </si>
  <si>
    <t>Ильнурович</t>
  </si>
  <si>
    <t>Николаев</t>
  </si>
  <si>
    <t>Леонид</t>
  </si>
  <si>
    <t>Богачев</t>
  </si>
  <si>
    <t>Гореликов</t>
  </si>
  <si>
    <t>Цветков</t>
  </si>
  <si>
    <t>Фираго</t>
  </si>
  <si>
    <t>Игнатьева</t>
  </si>
  <si>
    <t>Королева</t>
  </si>
  <si>
    <t>Виноградова</t>
  </si>
  <si>
    <t>Пекконен</t>
  </si>
  <si>
    <t>Хонны</t>
  </si>
  <si>
    <t>Щур</t>
  </si>
  <si>
    <t>Зоя</t>
  </si>
  <si>
    <t>Михайлина</t>
  </si>
  <si>
    <t>Майя</t>
  </si>
  <si>
    <t>Живилов</t>
  </si>
  <si>
    <t>Ниязов</t>
  </si>
  <si>
    <t>Марат</t>
  </si>
  <si>
    <t>Муроджонович</t>
  </si>
  <si>
    <t>Зинкеев</t>
  </si>
  <si>
    <t>Георгий</t>
  </si>
  <si>
    <t>Владиславович</t>
  </si>
  <si>
    <t>Беляев</t>
  </si>
  <si>
    <t>k</t>
  </si>
  <si>
    <t>9,2</t>
  </si>
  <si>
    <t>8,5</t>
  </si>
  <si>
    <t>Белых</t>
  </si>
  <si>
    <t>МОУ "Петровская СОШ"</t>
  </si>
  <si>
    <t>Курочкин Эдуард Александрович</t>
  </si>
  <si>
    <t>Вылку</t>
  </si>
  <si>
    <t>Непогодьев</t>
  </si>
  <si>
    <t>Григорий</t>
  </si>
  <si>
    <t>Новик</t>
  </si>
  <si>
    <t>Стецюк</t>
  </si>
  <si>
    <t>победитнль</t>
  </si>
  <si>
    <t>прзер</t>
  </si>
  <si>
    <t>Березкина</t>
  </si>
  <si>
    <t>Победитель</t>
  </si>
  <si>
    <t xml:space="preserve"> РЕЙТИНГ ПО ФИЗИЧЕСКОЙ КУЛЬТУРЕ 2023-2024</t>
  </si>
  <si>
    <t>РЕЙТИНГ ПО ФИЗИЧЕСКОЙ КУЛЬТУРЕ 2023-2024</t>
  </si>
  <si>
    <t>РАСЧЕТНЫЙ РЕЙТИНГ ПО ФИЗИЧЕСКОЙ КУЛЬТУРЕ 2023-2023</t>
  </si>
  <si>
    <t>Девушки 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</si>
</sst>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>
      <protection locked="0"/>
    </xf>
    <xf numFmtId="0" fontId="13" fillId="0" borderId="0"/>
    <xf numFmtId="0" fontId="14" fillId="0" borderId="0" applyFill="0" applyProtection="0"/>
    <xf numFmtId="0" fontId="15" fillId="0" borderId="0"/>
    <xf numFmtId="0" fontId="16" fillId="3" borderId="16" applyNumberFormat="0" applyAlignment="0" applyProtection="0"/>
    <xf numFmtId="0" fontId="14" fillId="0" borderId="0"/>
  </cellStyleXfs>
  <cellXfs count="148">
    <xf numFmtId="0" fontId="0" fillId="0" borderId="0" xfId="0">
      <alignment vertical="center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>
      <alignment horizontal="center" vertical="center" wrapText="1"/>
      <protection locked="0"/>
    </xf>
    <xf numFmtId="0" fontId="17" fillId="4" borderId="3" xfId="0" applyFont="1" applyFill="1" applyBorder="1" applyAlignment="1" applyProtection="1">
      <alignment horizontal="center" vertical="center" wrapText="1"/>
      <protection locked="0"/>
    </xf>
    <xf numFmtId="0" fontId="21" fillId="4" borderId="3" xfId="1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>
      <alignment horizontal="center" vertical="center" wrapText="1"/>
      <protection locked="0"/>
    </xf>
    <xf numFmtId="0" fontId="12" fillId="2" borderId="3" xfId="1" applyFont="1" applyFill="1" applyBorder="1" applyAlignment="1">
      <alignment horizontal="center" vertical="center" wrapText="1"/>
      <protection locked="0"/>
    </xf>
    <xf numFmtId="0" fontId="6" fillId="2" borderId="3" xfId="1" applyFont="1" applyFill="1" applyBorder="1" applyAlignment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16" xfId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/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2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164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top"/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vertical="top"/>
      <protection locked="0"/>
    </xf>
    <xf numFmtId="0" fontId="7" fillId="2" borderId="3" xfId="0" applyFont="1" applyFill="1" applyBorder="1" applyAlignment="1" applyProtection="1">
      <alignment horizontal="right" vertical="top" wrapText="1"/>
      <protection locked="0"/>
    </xf>
    <xf numFmtId="0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2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2" fontId="6" fillId="2" borderId="14" xfId="0" applyNumberFormat="1" applyFont="1" applyFill="1" applyBorder="1" applyAlignment="1" applyProtection="1">
      <alignment horizontal="center" vertical="center" wrapText="1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3" xfId="0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wrapText="1"/>
      <protection locked="0"/>
    </xf>
    <xf numFmtId="0" fontId="6" fillId="6" borderId="3" xfId="5" applyFont="1" applyFill="1" applyBorder="1" applyAlignment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2" fontId="5" fillId="2" borderId="14" xfId="0" applyNumberFormat="1" applyFont="1" applyFill="1" applyBorder="1" applyAlignment="1" applyProtection="1">
      <alignment vertical="center" wrapText="1"/>
      <protection locked="0"/>
    </xf>
    <xf numFmtId="2" fontId="5" fillId="2" borderId="3" xfId="0" applyNumberFormat="1" applyFont="1" applyFill="1" applyBorder="1" applyAlignment="1" applyProtection="1">
      <alignment vertical="center" wrapText="1"/>
      <protection locked="0"/>
    </xf>
    <xf numFmtId="2" fontId="6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6" xfId="1" applyFont="1" applyFill="1" applyBorder="1" applyAlignment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0" fontId="21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3" xfId="5" applyFont="1" applyFill="1" applyBorder="1" applyAlignment="1">
      <alignment horizontal="left" vertical="center"/>
    </xf>
    <xf numFmtId="0" fontId="20" fillId="2" borderId="3" xfId="5" applyFont="1" applyFill="1" applyBorder="1" applyAlignment="1">
      <alignment horizontal="left" vertical="center"/>
    </xf>
    <xf numFmtId="0" fontId="6" fillId="2" borderId="14" xfId="0" applyNumberFormat="1" applyFont="1" applyFill="1" applyBorder="1" applyAlignment="1" applyProtection="1">
      <alignment horizontal="center" wrapText="1"/>
      <protection locked="0"/>
    </xf>
    <xf numFmtId="2" fontId="6" fillId="2" borderId="14" xfId="0" applyNumberFormat="1" applyFont="1" applyFill="1" applyBorder="1" applyAlignment="1">
      <alignment horizontal="center" wrapText="1"/>
    </xf>
    <xf numFmtId="0" fontId="6" fillId="2" borderId="3" xfId="6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6" applyFont="1" applyFill="1" applyBorder="1" applyAlignment="1">
      <alignment horizontal="left" vertical="center"/>
    </xf>
    <xf numFmtId="0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horizontal="center" vertical="center" wrapText="1"/>
    </xf>
    <xf numFmtId="164" fontId="19" fillId="2" borderId="5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2" fontId="6" fillId="7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2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2" fontId="6" fillId="2" borderId="5" xfId="0" applyNumberFormat="1" applyFont="1" applyFill="1" applyBorder="1" applyAlignment="1" applyProtection="1">
      <alignment vertical="center" wrapText="1"/>
      <protection locked="0"/>
    </xf>
    <xf numFmtId="2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protection locked="0"/>
    </xf>
    <xf numFmtId="2" fontId="6" fillId="2" borderId="15" xfId="0" applyNumberFormat="1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</cellXfs>
  <cellStyles count="7">
    <cellStyle name="Вывод" xfId="5" builtinId="21"/>
    <cellStyle name="Обычный" xfId="0" builtinId="0"/>
    <cellStyle name="Обычный 2" xfId="1" xr:uid="{00000000-0005-0000-0000-000002000000}"/>
    <cellStyle name="Обычный 25" xfId="3" xr:uid="{00000000-0005-0000-0000-000003000000}"/>
    <cellStyle name="Обычный 3" xfId="4" xr:uid="{00000000-0005-0000-0000-000004000000}"/>
    <cellStyle name="Обычный 4" xfId="2" xr:uid="{00000000-0005-0000-0000-000005000000}"/>
    <cellStyle name="Обычный_Лист1" xfId="6" xr:uid="{00000000-0005-0000-0000-000006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zoomScale="90" workbookViewId="0">
      <selection activeCell="A6" sqref="A6"/>
    </sheetView>
  </sheetViews>
  <sheetFormatPr defaultColWidth="9.109375" defaultRowHeight="15.6" x14ac:dyDescent="0.3"/>
  <cols>
    <col min="1" max="1" width="4.109375" style="36" customWidth="1"/>
    <col min="2" max="2" width="13.33203125" style="36" customWidth="1"/>
    <col min="3" max="3" width="11.6640625" style="36" customWidth="1"/>
    <col min="4" max="4" width="15.6640625" style="36" customWidth="1"/>
    <col min="5" max="5" width="34.109375" style="43" customWidth="1"/>
    <col min="6" max="6" width="35" style="43" customWidth="1"/>
    <col min="7" max="7" width="10.33203125" style="43" customWidth="1"/>
    <col min="8" max="8" width="14" style="49" hidden="1" customWidth="1"/>
    <col min="9" max="9" width="9.6640625" style="49" hidden="1" customWidth="1"/>
    <col min="10" max="10" width="8.109375" style="49" hidden="1" customWidth="1"/>
    <col min="11" max="11" width="9.6640625" style="49" hidden="1" customWidth="1"/>
    <col min="12" max="12" width="7.88671875" style="49" hidden="1" customWidth="1"/>
    <col min="13" max="13" width="9.6640625" style="83" hidden="1" customWidth="1"/>
    <col min="14" max="14" width="10.5546875" style="49" customWidth="1"/>
    <col min="15" max="15" width="10" style="42" customWidth="1"/>
    <col min="16" max="16384" width="9.109375" style="42"/>
  </cols>
  <sheetData>
    <row r="1" spans="1:16" ht="16.2" thickBot="1" x14ac:dyDescent="0.35">
      <c r="A1" s="123" t="s">
        <v>655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6" s="36" customFormat="1" ht="45" customHeight="1" x14ac:dyDescent="0.3">
      <c r="A2" s="52" t="s">
        <v>0</v>
      </c>
      <c r="B2" s="52" t="s">
        <v>10</v>
      </c>
      <c r="C2" s="52" t="s">
        <v>11</v>
      </c>
      <c r="D2" s="52" t="s">
        <v>12</v>
      </c>
      <c r="E2" s="53" t="s">
        <v>8</v>
      </c>
      <c r="F2" s="54" t="s">
        <v>20</v>
      </c>
      <c r="G2" s="54" t="s">
        <v>1</v>
      </c>
      <c r="H2" s="126" t="s">
        <v>17</v>
      </c>
      <c r="I2" s="127"/>
      <c r="J2" s="127" t="s">
        <v>9</v>
      </c>
      <c r="K2" s="127"/>
      <c r="L2" s="127" t="s">
        <v>2</v>
      </c>
      <c r="M2" s="127"/>
      <c r="N2" s="128" t="s">
        <v>13</v>
      </c>
      <c r="O2" s="124" t="s">
        <v>4</v>
      </c>
    </row>
    <row r="3" spans="1:16" s="36" customFormat="1" x14ac:dyDescent="0.3">
      <c r="A3" s="55"/>
      <c r="B3" s="55"/>
      <c r="C3" s="55"/>
      <c r="D3" s="55"/>
      <c r="E3" s="56"/>
      <c r="F3" s="57"/>
      <c r="G3" s="57"/>
      <c r="H3" s="126"/>
      <c r="I3" s="127"/>
      <c r="J3" s="127"/>
      <c r="K3" s="127"/>
      <c r="L3" s="127"/>
      <c r="M3" s="127"/>
      <c r="N3" s="128"/>
      <c r="O3" s="125"/>
    </row>
    <row r="4" spans="1:16" s="36" customFormat="1" ht="26.4" x14ac:dyDescent="0.3">
      <c r="A4" s="55"/>
      <c r="B4" s="55"/>
      <c r="C4" s="55"/>
      <c r="D4" s="55"/>
      <c r="E4" s="56"/>
      <c r="F4" s="57"/>
      <c r="G4" s="57"/>
      <c r="H4" s="33" t="s">
        <v>5</v>
      </c>
      <c r="I4" s="28" t="s">
        <v>6</v>
      </c>
      <c r="J4" s="28" t="s">
        <v>7</v>
      </c>
      <c r="K4" s="28" t="s">
        <v>6</v>
      </c>
      <c r="L4" s="28" t="s">
        <v>3</v>
      </c>
      <c r="M4" s="23" t="s">
        <v>6</v>
      </c>
      <c r="N4" s="128"/>
      <c r="O4" s="125"/>
    </row>
    <row r="5" spans="1:16" s="36" customFormat="1" ht="16.2" thickBot="1" x14ac:dyDescent="0.35">
      <c r="A5" s="58"/>
      <c r="B5" s="58"/>
      <c r="C5" s="58"/>
      <c r="D5" s="58"/>
      <c r="E5" s="59"/>
      <c r="F5" s="57"/>
      <c r="G5" s="57"/>
      <c r="H5" s="60"/>
      <c r="I5" s="28" t="s">
        <v>16</v>
      </c>
      <c r="J5" s="61"/>
      <c r="K5" s="28" t="s">
        <v>16</v>
      </c>
      <c r="L5" s="61"/>
      <c r="M5" s="28" t="s">
        <v>15</v>
      </c>
      <c r="N5" s="28" t="s">
        <v>14</v>
      </c>
      <c r="O5" s="125"/>
    </row>
    <row r="6" spans="1:16" s="36" customFormat="1" ht="16.2" customHeight="1" thickBot="1" x14ac:dyDescent="0.35">
      <c r="A6" s="41"/>
      <c r="B6" s="62"/>
      <c r="C6" s="62"/>
      <c r="D6" s="62"/>
      <c r="E6" s="62"/>
      <c r="F6" s="63"/>
      <c r="G6" s="63"/>
      <c r="H6" s="32">
        <v>20.04</v>
      </c>
      <c r="I6" s="65"/>
      <c r="J6" s="66">
        <v>40</v>
      </c>
      <c r="K6" s="67"/>
      <c r="L6" s="68">
        <v>53</v>
      </c>
      <c r="M6" s="69"/>
      <c r="N6" s="61"/>
      <c r="O6" s="125"/>
      <c r="P6" s="70"/>
    </row>
    <row r="7" spans="1:16" s="36" customFormat="1" ht="27" customHeight="1" x14ac:dyDescent="0.3">
      <c r="A7" s="3">
        <v>1</v>
      </c>
      <c r="B7" s="2" t="s">
        <v>647</v>
      </c>
      <c r="C7" s="2" t="s">
        <v>648</v>
      </c>
      <c r="D7" s="25" t="s">
        <v>71</v>
      </c>
      <c r="E7" s="8" t="s">
        <v>644</v>
      </c>
      <c r="F7" s="3" t="s">
        <v>645</v>
      </c>
      <c r="G7" s="3">
        <v>6</v>
      </c>
      <c r="H7" s="1">
        <v>12.5</v>
      </c>
      <c r="I7" s="75">
        <f t="shared" ref="I7:I47" si="0">40*$H$6/H7</f>
        <v>64.127999999999986</v>
      </c>
      <c r="J7" s="28">
        <v>7.5</v>
      </c>
      <c r="K7" s="72">
        <f t="shared" ref="K7:K38" si="1">40*J7/$J$6</f>
        <v>7.5</v>
      </c>
      <c r="L7" s="23">
        <v>12</v>
      </c>
      <c r="M7" s="72">
        <f t="shared" ref="M7:M38" si="2">20*L7/$L$6</f>
        <v>4.5283018867924527</v>
      </c>
      <c r="N7" s="72">
        <f t="shared" ref="N7:N38" si="3">I7+K7+M7</f>
        <v>76.156301886792434</v>
      </c>
      <c r="O7" s="29" t="s">
        <v>90</v>
      </c>
    </row>
    <row r="8" spans="1:16" s="36" customFormat="1" ht="27" customHeight="1" x14ac:dyDescent="0.3">
      <c r="A8" s="3">
        <v>2</v>
      </c>
      <c r="B8" s="2" t="s">
        <v>442</v>
      </c>
      <c r="C8" s="2" t="s">
        <v>188</v>
      </c>
      <c r="D8" s="2" t="s">
        <v>51</v>
      </c>
      <c r="E8" s="8" t="s">
        <v>439</v>
      </c>
      <c r="F8" s="3" t="s">
        <v>440</v>
      </c>
      <c r="G8" s="3">
        <v>5</v>
      </c>
      <c r="H8" s="1">
        <v>48.6</v>
      </c>
      <c r="I8" s="75">
        <f t="shared" si="0"/>
        <v>16.493827160493826</v>
      </c>
      <c r="J8" s="28">
        <v>40</v>
      </c>
      <c r="K8" s="72">
        <f t="shared" si="1"/>
        <v>40</v>
      </c>
      <c r="L8" s="23">
        <v>2.6</v>
      </c>
      <c r="M8" s="72">
        <f t="shared" si="2"/>
        <v>0.98113207547169812</v>
      </c>
      <c r="N8" s="72">
        <f t="shared" si="3"/>
        <v>57.474959235965521</v>
      </c>
      <c r="O8" s="29" t="s">
        <v>93</v>
      </c>
    </row>
    <row r="9" spans="1:16" s="36" customFormat="1" ht="27" customHeight="1" x14ac:dyDescent="0.3">
      <c r="A9" s="3">
        <v>3</v>
      </c>
      <c r="B9" s="2" t="s">
        <v>60</v>
      </c>
      <c r="C9" s="2" t="s">
        <v>44</v>
      </c>
      <c r="D9" s="2" t="s">
        <v>61</v>
      </c>
      <c r="E9" s="8" t="s">
        <v>70</v>
      </c>
      <c r="F9" s="3" t="s">
        <v>42</v>
      </c>
      <c r="G9" s="3">
        <v>5</v>
      </c>
      <c r="H9" s="1">
        <v>20.04</v>
      </c>
      <c r="I9" s="75">
        <f t="shared" si="0"/>
        <v>40</v>
      </c>
      <c r="J9" s="28">
        <v>7</v>
      </c>
      <c r="K9" s="72">
        <f t="shared" si="1"/>
        <v>7</v>
      </c>
      <c r="L9" s="23">
        <v>24</v>
      </c>
      <c r="M9" s="72">
        <f t="shared" si="2"/>
        <v>9.0566037735849054</v>
      </c>
      <c r="N9" s="72">
        <f t="shared" si="3"/>
        <v>56.056603773584904</v>
      </c>
      <c r="O9" s="29" t="s">
        <v>93</v>
      </c>
    </row>
    <row r="10" spans="1:16" s="39" customFormat="1" ht="27" customHeight="1" x14ac:dyDescent="0.25">
      <c r="A10" s="3">
        <v>4</v>
      </c>
      <c r="B10" s="2" t="s">
        <v>437</v>
      </c>
      <c r="C10" s="2" t="s">
        <v>393</v>
      </c>
      <c r="D10" s="2" t="s">
        <v>438</v>
      </c>
      <c r="E10" s="8" t="s">
        <v>439</v>
      </c>
      <c r="F10" s="3" t="s">
        <v>440</v>
      </c>
      <c r="G10" s="3">
        <v>5</v>
      </c>
      <c r="H10" s="1">
        <v>51.1</v>
      </c>
      <c r="I10" s="75">
        <f t="shared" si="0"/>
        <v>15.68688845401174</v>
      </c>
      <c r="J10" s="28">
        <v>37.6</v>
      </c>
      <c r="K10" s="72">
        <f t="shared" si="1"/>
        <v>37.6</v>
      </c>
      <c r="L10" s="23">
        <v>1.9</v>
      </c>
      <c r="M10" s="72">
        <f t="shared" si="2"/>
        <v>0.71698113207547165</v>
      </c>
      <c r="N10" s="72">
        <f t="shared" si="3"/>
        <v>54.00386958608722</v>
      </c>
      <c r="O10" s="29" t="s">
        <v>93</v>
      </c>
    </row>
    <row r="11" spans="1:16" s="36" customFormat="1" ht="27" customHeight="1" x14ac:dyDescent="0.3">
      <c r="A11" s="3">
        <v>5</v>
      </c>
      <c r="B11" s="4" t="s">
        <v>441</v>
      </c>
      <c r="C11" s="4" t="s">
        <v>339</v>
      </c>
      <c r="D11" s="4" t="s">
        <v>124</v>
      </c>
      <c r="E11" s="8" t="s">
        <v>439</v>
      </c>
      <c r="F11" s="3" t="s">
        <v>440</v>
      </c>
      <c r="G11" s="3">
        <v>6</v>
      </c>
      <c r="H11" s="1">
        <v>49.3</v>
      </c>
      <c r="I11" s="75">
        <f t="shared" si="0"/>
        <v>16.259634888438132</v>
      </c>
      <c r="J11" s="28">
        <v>35.9</v>
      </c>
      <c r="K11" s="72">
        <f t="shared" si="1"/>
        <v>35.9</v>
      </c>
      <c r="L11" s="30">
        <v>3</v>
      </c>
      <c r="M11" s="72">
        <f t="shared" si="2"/>
        <v>1.1320754716981132</v>
      </c>
      <c r="N11" s="72">
        <f t="shared" si="3"/>
        <v>53.29171036013625</v>
      </c>
      <c r="O11" s="29" t="s">
        <v>93</v>
      </c>
    </row>
    <row r="12" spans="1:16" s="36" customFormat="1" ht="27" customHeight="1" x14ac:dyDescent="0.3">
      <c r="A12" s="3">
        <v>6</v>
      </c>
      <c r="B12" s="5" t="s">
        <v>260</v>
      </c>
      <c r="C12" s="5" t="s">
        <v>197</v>
      </c>
      <c r="D12" s="5" t="s">
        <v>71</v>
      </c>
      <c r="E12" s="8" t="s">
        <v>247</v>
      </c>
      <c r="F12" s="3" t="s">
        <v>264</v>
      </c>
      <c r="G12" s="3">
        <v>5</v>
      </c>
      <c r="H12" s="1">
        <v>20.260000000000002</v>
      </c>
      <c r="I12" s="75">
        <f t="shared" si="0"/>
        <v>39.565646594274426</v>
      </c>
      <c r="J12" s="28">
        <v>9.5</v>
      </c>
      <c r="K12" s="72">
        <f t="shared" si="1"/>
        <v>9.5</v>
      </c>
      <c r="L12" s="23">
        <v>10</v>
      </c>
      <c r="M12" s="72">
        <f t="shared" si="2"/>
        <v>3.7735849056603774</v>
      </c>
      <c r="N12" s="72">
        <f t="shared" si="3"/>
        <v>52.839231499934805</v>
      </c>
      <c r="O12" s="29" t="s">
        <v>90</v>
      </c>
    </row>
    <row r="13" spans="1:16" s="36" customFormat="1" ht="27" customHeight="1" x14ac:dyDescent="0.3">
      <c r="A13" s="3">
        <v>7</v>
      </c>
      <c r="B13" s="2" t="s">
        <v>64</v>
      </c>
      <c r="C13" s="2" t="s">
        <v>65</v>
      </c>
      <c r="D13" s="2" t="s">
        <v>48</v>
      </c>
      <c r="E13" s="8" t="s">
        <v>70</v>
      </c>
      <c r="F13" s="3" t="s">
        <v>42</v>
      </c>
      <c r="G13" s="3">
        <v>6</v>
      </c>
      <c r="H13" s="1">
        <v>20.7</v>
      </c>
      <c r="I13" s="75">
        <f t="shared" si="0"/>
        <v>38.724637681159415</v>
      </c>
      <c r="J13" s="28">
        <v>7.6</v>
      </c>
      <c r="K13" s="72">
        <f t="shared" si="1"/>
        <v>7.6</v>
      </c>
      <c r="L13" s="23">
        <v>15</v>
      </c>
      <c r="M13" s="72">
        <f t="shared" si="2"/>
        <v>5.6603773584905657</v>
      </c>
      <c r="N13" s="72">
        <f t="shared" si="3"/>
        <v>51.98501503964998</v>
      </c>
      <c r="O13" s="29" t="s">
        <v>93</v>
      </c>
    </row>
    <row r="14" spans="1:16" s="36" customFormat="1" ht="27" customHeight="1" x14ac:dyDescent="0.3">
      <c r="A14" s="3">
        <v>8</v>
      </c>
      <c r="B14" s="2" t="s">
        <v>94</v>
      </c>
      <c r="C14" s="2" t="s">
        <v>415</v>
      </c>
      <c r="D14" s="2" t="s">
        <v>63</v>
      </c>
      <c r="E14" s="8" t="s">
        <v>416</v>
      </c>
      <c r="F14" s="3" t="s">
        <v>417</v>
      </c>
      <c r="G14" s="3">
        <v>5</v>
      </c>
      <c r="H14" s="1">
        <v>80</v>
      </c>
      <c r="I14" s="75">
        <f t="shared" si="0"/>
        <v>10.02</v>
      </c>
      <c r="J14" s="28">
        <v>40</v>
      </c>
      <c r="K14" s="72">
        <f t="shared" si="1"/>
        <v>40</v>
      </c>
      <c r="L14" s="30">
        <v>3</v>
      </c>
      <c r="M14" s="72">
        <f t="shared" si="2"/>
        <v>1.1320754716981132</v>
      </c>
      <c r="N14" s="72">
        <f t="shared" si="3"/>
        <v>51.152075471698112</v>
      </c>
      <c r="O14" s="29" t="s">
        <v>93</v>
      </c>
    </row>
    <row r="15" spans="1:16" s="36" customFormat="1" ht="27" customHeight="1" x14ac:dyDescent="0.3">
      <c r="A15" s="3">
        <v>9</v>
      </c>
      <c r="B15" s="4" t="s">
        <v>441</v>
      </c>
      <c r="C15" s="2" t="s">
        <v>86</v>
      </c>
      <c r="D15" s="4" t="s">
        <v>124</v>
      </c>
      <c r="E15" s="3" t="s">
        <v>439</v>
      </c>
      <c r="F15" s="3" t="s">
        <v>440</v>
      </c>
      <c r="G15" s="3">
        <v>6</v>
      </c>
      <c r="H15" s="1">
        <v>49.4</v>
      </c>
      <c r="I15" s="75">
        <f t="shared" si="0"/>
        <v>16.226720647773277</v>
      </c>
      <c r="J15" s="28">
        <v>33.799999999999997</v>
      </c>
      <c r="K15" s="72">
        <f t="shared" si="1"/>
        <v>33.799999999999997</v>
      </c>
      <c r="L15" s="23">
        <v>2.2999999999999998</v>
      </c>
      <c r="M15" s="72">
        <f t="shared" si="2"/>
        <v>0.86792452830188682</v>
      </c>
      <c r="N15" s="72">
        <f t="shared" si="3"/>
        <v>50.894645176075159</v>
      </c>
      <c r="O15" s="29" t="s">
        <v>93</v>
      </c>
    </row>
    <row r="16" spans="1:16" s="36" customFormat="1" ht="27" customHeight="1" x14ac:dyDescent="0.3">
      <c r="A16" s="3">
        <v>10</v>
      </c>
      <c r="B16" s="7" t="s">
        <v>341</v>
      </c>
      <c r="C16" s="7" t="s">
        <v>313</v>
      </c>
      <c r="D16" s="7" t="s">
        <v>267</v>
      </c>
      <c r="E16" s="3" t="s">
        <v>247</v>
      </c>
      <c r="F16" s="3" t="s">
        <v>264</v>
      </c>
      <c r="G16" s="3">
        <v>6</v>
      </c>
      <c r="H16" s="1">
        <v>20.309999999999999</v>
      </c>
      <c r="I16" s="75">
        <f t="shared" si="0"/>
        <v>39.468242245199406</v>
      </c>
      <c r="J16" s="28">
        <v>6.5</v>
      </c>
      <c r="K16" s="72">
        <f t="shared" si="1"/>
        <v>6.5</v>
      </c>
      <c r="L16" s="23">
        <v>12</v>
      </c>
      <c r="M16" s="72">
        <f t="shared" si="2"/>
        <v>4.5283018867924527</v>
      </c>
      <c r="N16" s="72">
        <f t="shared" si="3"/>
        <v>50.496544131991861</v>
      </c>
      <c r="O16" s="29" t="s">
        <v>102</v>
      </c>
    </row>
    <row r="17" spans="1:15" s="36" customFormat="1" ht="27" customHeight="1" x14ac:dyDescent="0.3">
      <c r="A17" s="3">
        <v>11</v>
      </c>
      <c r="B17" s="5" t="s">
        <v>268</v>
      </c>
      <c r="C17" s="5" t="s">
        <v>92</v>
      </c>
      <c r="D17" s="5" t="s">
        <v>72</v>
      </c>
      <c r="E17" s="3" t="s">
        <v>247</v>
      </c>
      <c r="F17" s="3" t="s">
        <v>277</v>
      </c>
      <c r="G17" s="3">
        <v>5</v>
      </c>
      <c r="H17" s="107">
        <v>22.8</v>
      </c>
      <c r="I17" s="75">
        <f t="shared" si="0"/>
        <v>35.157894736842103</v>
      </c>
      <c r="J17" s="28">
        <v>8.5</v>
      </c>
      <c r="K17" s="72">
        <f t="shared" si="1"/>
        <v>8.5</v>
      </c>
      <c r="L17" s="30">
        <v>18</v>
      </c>
      <c r="M17" s="72">
        <f t="shared" si="2"/>
        <v>6.7924528301886795</v>
      </c>
      <c r="N17" s="72">
        <f t="shared" si="3"/>
        <v>50.450347567030782</v>
      </c>
      <c r="O17" s="29" t="s">
        <v>102</v>
      </c>
    </row>
    <row r="18" spans="1:15" s="36" customFormat="1" ht="27" customHeight="1" x14ac:dyDescent="0.3">
      <c r="A18" s="3">
        <v>12</v>
      </c>
      <c r="B18" s="26" t="s">
        <v>335</v>
      </c>
      <c r="C18" s="26" t="s">
        <v>47</v>
      </c>
      <c r="D18" s="26" t="s">
        <v>190</v>
      </c>
      <c r="E18" s="3" t="s">
        <v>247</v>
      </c>
      <c r="F18" s="3" t="s">
        <v>264</v>
      </c>
      <c r="G18" s="3">
        <v>6</v>
      </c>
      <c r="H18" s="107">
        <v>21.1</v>
      </c>
      <c r="I18" s="75">
        <f t="shared" si="0"/>
        <v>37.990521327014214</v>
      </c>
      <c r="J18" s="108">
        <v>7.9</v>
      </c>
      <c r="K18" s="72">
        <f t="shared" si="1"/>
        <v>7.9</v>
      </c>
      <c r="L18" s="109">
        <v>10</v>
      </c>
      <c r="M18" s="72">
        <f t="shared" si="2"/>
        <v>3.7735849056603774</v>
      </c>
      <c r="N18" s="72">
        <f t="shared" si="3"/>
        <v>49.664106232674591</v>
      </c>
      <c r="O18" s="29" t="s">
        <v>102</v>
      </c>
    </row>
    <row r="19" spans="1:15" s="36" customFormat="1" ht="27" customHeight="1" x14ac:dyDescent="0.3">
      <c r="A19" s="3">
        <v>13</v>
      </c>
      <c r="B19" s="21" t="s">
        <v>336</v>
      </c>
      <c r="C19" s="21" t="s">
        <v>337</v>
      </c>
      <c r="D19" s="21" t="s">
        <v>31</v>
      </c>
      <c r="E19" s="3" t="s">
        <v>247</v>
      </c>
      <c r="F19" s="3" t="s">
        <v>264</v>
      </c>
      <c r="G19" s="3">
        <v>6</v>
      </c>
      <c r="H19" s="107">
        <v>21.17</v>
      </c>
      <c r="I19" s="75">
        <f t="shared" si="0"/>
        <v>37.864903164855917</v>
      </c>
      <c r="J19" s="110">
        <v>7.5</v>
      </c>
      <c r="K19" s="72">
        <f t="shared" si="1"/>
        <v>7.5</v>
      </c>
      <c r="L19" s="109">
        <v>9</v>
      </c>
      <c r="M19" s="72">
        <f t="shared" si="2"/>
        <v>3.3962264150943398</v>
      </c>
      <c r="N19" s="72">
        <f t="shared" si="3"/>
        <v>48.761129579950257</v>
      </c>
      <c r="O19" s="29" t="s">
        <v>102</v>
      </c>
    </row>
    <row r="20" spans="1:15" s="36" customFormat="1" ht="27" customHeight="1" x14ac:dyDescent="0.3">
      <c r="A20" s="3">
        <v>14</v>
      </c>
      <c r="B20" s="13" t="s">
        <v>383</v>
      </c>
      <c r="C20" s="13" t="s">
        <v>206</v>
      </c>
      <c r="D20" s="13" t="s">
        <v>72</v>
      </c>
      <c r="E20" s="10" t="s">
        <v>381</v>
      </c>
      <c r="F20" s="10" t="s">
        <v>382</v>
      </c>
      <c r="G20" s="10">
        <v>5</v>
      </c>
      <c r="H20" s="34">
        <v>24.7</v>
      </c>
      <c r="I20" s="75">
        <f t="shared" si="0"/>
        <v>32.453441295546554</v>
      </c>
      <c r="J20" s="37">
        <v>4</v>
      </c>
      <c r="K20" s="72">
        <f t="shared" si="1"/>
        <v>4</v>
      </c>
      <c r="L20" s="38">
        <v>29</v>
      </c>
      <c r="M20" s="72">
        <f t="shared" si="2"/>
        <v>10.943396226415095</v>
      </c>
      <c r="N20" s="79">
        <f t="shared" si="3"/>
        <v>47.39683752196165</v>
      </c>
      <c r="O20" s="24" t="s">
        <v>384</v>
      </c>
    </row>
    <row r="21" spans="1:15" s="36" customFormat="1" ht="27" customHeight="1" x14ac:dyDescent="0.3">
      <c r="A21" s="3">
        <v>15</v>
      </c>
      <c r="B21" s="2" t="s">
        <v>185</v>
      </c>
      <c r="C21" s="2" t="s">
        <v>186</v>
      </c>
      <c r="D21" s="2" t="s">
        <v>137</v>
      </c>
      <c r="E21" s="3" t="s">
        <v>164</v>
      </c>
      <c r="F21" s="3" t="s">
        <v>165</v>
      </c>
      <c r="G21" s="3">
        <v>6</v>
      </c>
      <c r="H21" s="1">
        <v>23</v>
      </c>
      <c r="I21" s="75">
        <f t="shared" si="0"/>
        <v>34.852173913043472</v>
      </c>
      <c r="J21" s="28">
        <v>8</v>
      </c>
      <c r="K21" s="72">
        <f t="shared" si="1"/>
        <v>8</v>
      </c>
      <c r="L21" s="23">
        <v>11</v>
      </c>
      <c r="M21" s="72">
        <f t="shared" si="2"/>
        <v>4.1509433962264151</v>
      </c>
      <c r="N21" s="72">
        <f t="shared" si="3"/>
        <v>47.003117309269889</v>
      </c>
      <c r="O21" s="29" t="s">
        <v>651</v>
      </c>
    </row>
    <row r="22" spans="1:15" s="36" customFormat="1" ht="27" customHeight="1" x14ac:dyDescent="0.3">
      <c r="A22" s="3">
        <v>16</v>
      </c>
      <c r="B22" s="2" t="s">
        <v>338</v>
      </c>
      <c r="C22" s="2" t="s">
        <v>339</v>
      </c>
      <c r="D22" s="2" t="s">
        <v>340</v>
      </c>
      <c r="E22" s="3" t="s">
        <v>247</v>
      </c>
      <c r="F22" s="3" t="s">
        <v>264</v>
      </c>
      <c r="G22" s="3">
        <v>5</v>
      </c>
      <c r="H22" s="1">
        <v>22.54</v>
      </c>
      <c r="I22" s="75">
        <f t="shared" si="0"/>
        <v>35.563442768411711</v>
      </c>
      <c r="J22" s="28">
        <v>8</v>
      </c>
      <c r="K22" s="72">
        <f t="shared" si="1"/>
        <v>8</v>
      </c>
      <c r="L22" s="23">
        <v>9</v>
      </c>
      <c r="M22" s="72">
        <f t="shared" si="2"/>
        <v>3.3962264150943398</v>
      </c>
      <c r="N22" s="72">
        <f t="shared" si="3"/>
        <v>46.959669183506051</v>
      </c>
      <c r="O22" s="29" t="s">
        <v>102</v>
      </c>
    </row>
    <row r="23" spans="1:15" s="36" customFormat="1" ht="27" customHeight="1" x14ac:dyDescent="0.3">
      <c r="A23" s="3">
        <v>17</v>
      </c>
      <c r="B23" s="5" t="s">
        <v>342</v>
      </c>
      <c r="C23" s="5" t="s">
        <v>313</v>
      </c>
      <c r="D23" s="5" t="s">
        <v>87</v>
      </c>
      <c r="E23" s="3" t="s">
        <v>247</v>
      </c>
      <c r="F23" s="3" t="s">
        <v>277</v>
      </c>
      <c r="G23" s="3">
        <v>5</v>
      </c>
      <c r="H23" s="1">
        <v>22.72</v>
      </c>
      <c r="I23" s="75">
        <f t="shared" si="0"/>
        <v>35.281690140845065</v>
      </c>
      <c r="J23" s="28">
        <v>7</v>
      </c>
      <c r="K23" s="72">
        <f t="shared" si="1"/>
        <v>7</v>
      </c>
      <c r="L23" s="23">
        <v>8</v>
      </c>
      <c r="M23" s="72">
        <f t="shared" si="2"/>
        <v>3.0188679245283021</v>
      </c>
      <c r="N23" s="72">
        <f t="shared" si="3"/>
        <v>45.300558065373366</v>
      </c>
      <c r="O23" s="29" t="s">
        <v>93</v>
      </c>
    </row>
    <row r="24" spans="1:15" s="36" customFormat="1" ht="27" customHeight="1" x14ac:dyDescent="0.3">
      <c r="A24" s="3">
        <v>18</v>
      </c>
      <c r="B24" s="2" t="s">
        <v>66</v>
      </c>
      <c r="C24" s="2" t="s">
        <v>67</v>
      </c>
      <c r="D24" s="2" t="s">
        <v>41</v>
      </c>
      <c r="E24" s="3" t="s">
        <v>70</v>
      </c>
      <c r="F24" s="3" t="s">
        <v>42</v>
      </c>
      <c r="G24" s="3">
        <v>6</v>
      </c>
      <c r="H24" s="1">
        <v>28</v>
      </c>
      <c r="I24" s="75">
        <f t="shared" si="0"/>
        <v>28.628571428571426</v>
      </c>
      <c r="J24" s="28">
        <v>7.1</v>
      </c>
      <c r="K24" s="72">
        <f t="shared" si="1"/>
        <v>7.1</v>
      </c>
      <c r="L24" s="23">
        <v>25</v>
      </c>
      <c r="M24" s="72">
        <f t="shared" si="2"/>
        <v>9.433962264150944</v>
      </c>
      <c r="N24" s="72">
        <f t="shared" si="3"/>
        <v>45.16253369272237</v>
      </c>
      <c r="O24" s="29" t="s">
        <v>93</v>
      </c>
    </row>
    <row r="25" spans="1:15" s="39" customFormat="1" ht="27" customHeight="1" x14ac:dyDescent="0.25">
      <c r="A25" s="3">
        <v>19</v>
      </c>
      <c r="B25" s="3" t="s">
        <v>68</v>
      </c>
      <c r="C25" s="3" t="s">
        <v>53</v>
      </c>
      <c r="D25" s="3" t="s">
        <v>69</v>
      </c>
      <c r="E25" s="3" t="s">
        <v>70</v>
      </c>
      <c r="F25" s="3" t="s">
        <v>42</v>
      </c>
      <c r="G25" s="3">
        <v>6</v>
      </c>
      <c r="H25" s="1">
        <v>26.1</v>
      </c>
      <c r="I25" s="75">
        <f t="shared" si="0"/>
        <v>30.712643678160916</v>
      </c>
      <c r="J25" s="28">
        <v>6.5</v>
      </c>
      <c r="K25" s="72">
        <f t="shared" si="1"/>
        <v>6.5</v>
      </c>
      <c r="L25" s="23">
        <v>18</v>
      </c>
      <c r="M25" s="72">
        <f t="shared" si="2"/>
        <v>6.7924528301886795</v>
      </c>
      <c r="N25" s="72">
        <f t="shared" si="3"/>
        <v>44.005096508349595</v>
      </c>
      <c r="O25" s="29" t="s">
        <v>93</v>
      </c>
    </row>
    <row r="26" spans="1:15" s="39" customFormat="1" ht="27" customHeight="1" x14ac:dyDescent="0.25">
      <c r="A26" s="3">
        <v>20</v>
      </c>
      <c r="B26" s="2" t="s">
        <v>180</v>
      </c>
      <c r="C26" s="2" t="s">
        <v>189</v>
      </c>
      <c r="D26" s="2" t="s">
        <v>190</v>
      </c>
      <c r="E26" s="3" t="s">
        <v>164</v>
      </c>
      <c r="F26" s="3" t="s">
        <v>165</v>
      </c>
      <c r="G26" s="3">
        <v>6</v>
      </c>
      <c r="H26" s="1">
        <v>24.2</v>
      </c>
      <c r="I26" s="75">
        <f t="shared" si="0"/>
        <v>33.123966942148755</v>
      </c>
      <c r="J26" s="28">
        <v>7.5</v>
      </c>
      <c r="K26" s="72">
        <f t="shared" si="1"/>
        <v>7.5</v>
      </c>
      <c r="L26" s="23">
        <v>8</v>
      </c>
      <c r="M26" s="72">
        <f t="shared" si="2"/>
        <v>3.0188679245283021</v>
      </c>
      <c r="N26" s="72">
        <f t="shared" si="3"/>
        <v>43.642834866677056</v>
      </c>
      <c r="O26" s="29" t="s">
        <v>102</v>
      </c>
    </row>
    <row r="27" spans="1:15" s="39" customFormat="1" ht="27" customHeight="1" x14ac:dyDescent="0.25">
      <c r="A27" s="3">
        <v>21</v>
      </c>
      <c r="B27" s="2" t="s">
        <v>134</v>
      </c>
      <c r="C27" s="2" t="s">
        <v>28</v>
      </c>
      <c r="D27" s="2" t="s">
        <v>140</v>
      </c>
      <c r="E27" s="3" t="s">
        <v>247</v>
      </c>
      <c r="F27" s="3" t="s">
        <v>264</v>
      </c>
      <c r="G27" s="3">
        <v>5</v>
      </c>
      <c r="H27" s="1">
        <v>24.92</v>
      </c>
      <c r="I27" s="75">
        <f t="shared" si="0"/>
        <v>32.166934189406092</v>
      </c>
      <c r="J27" s="28">
        <v>7</v>
      </c>
      <c r="K27" s="72">
        <f t="shared" si="1"/>
        <v>7</v>
      </c>
      <c r="L27" s="23">
        <v>10</v>
      </c>
      <c r="M27" s="72">
        <f t="shared" si="2"/>
        <v>3.7735849056603774</v>
      </c>
      <c r="N27" s="72">
        <f t="shared" si="3"/>
        <v>42.94051909506647</v>
      </c>
      <c r="O27" s="29" t="s">
        <v>93</v>
      </c>
    </row>
    <row r="28" spans="1:15" s="39" customFormat="1" ht="27" customHeight="1" x14ac:dyDescent="0.25">
      <c r="A28" s="3">
        <v>22</v>
      </c>
      <c r="B28" s="4" t="s">
        <v>62</v>
      </c>
      <c r="C28" s="4" t="s">
        <v>40</v>
      </c>
      <c r="D28" s="4" t="s">
        <v>63</v>
      </c>
      <c r="E28" s="3" t="s">
        <v>70</v>
      </c>
      <c r="F28" s="3" t="s">
        <v>42</v>
      </c>
      <c r="G28" s="3">
        <v>5</v>
      </c>
      <c r="H28" s="1">
        <v>27</v>
      </c>
      <c r="I28" s="75">
        <f t="shared" si="0"/>
        <v>29.688888888888886</v>
      </c>
      <c r="J28" s="28">
        <v>5.9</v>
      </c>
      <c r="K28" s="72">
        <f t="shared" si="1"/>
        <v>5.9</v>
      </c>
      <c r="L28" s="23">
        <v>19</v>
      </c>
      <c r="M28" s="72">
        <f t="shared" si="2"/>
        <v>7.1698113207547172</v>
      </c>
      <c r="N28" s="72">
        <f t="shared" si="3"/>
        <v>42.758700209643607</v>
      </c>
      <c r="O28" s="29" t="s">
        <v>93</v>
      </c>
    </row>
    <row r="29" spans="1:15" s="39" customFormat="1" ht="27" customHeight="1" x14ac:dyDescent="0.25">
      <c r="A29" s="3">
        <v>23</v>
      </c>
      <c r="B29" s="4" t="s">
        <v>187</v>
      </c>
      <c r="C29" s="4" t="s">
        <v>188</v>
      </c>
      <c r="D29" s="4" t="s">
        <v>69</v>
      </c>
      <c r="E29" s="3" t="s">
        <v>164</v>
      </c>
      <c r="F29" s="3" t="s">
        <v>165</v>
      </c>
      <c r="G29" s="3">
        <v>6</v>
      </c>
      <c r="H29" s="1">
        <v>29.9</v>
      </c>
      <c r="I29" s="75">
        <f t="shared" si="0"/>
        <v>26.809364548494983</v>
      </c>
      <c r="J29" s="28">
        <v>8.3000000000000007</v>
      </c>
      <c r="K29" s="72">
        <f t="shared" si="1"/>
        <v>8.3000000000000007</v>
      </c>
      <c r="L29" s="23">
        <v>19</v>
      </c>
      <c r="M29" s="72">
        <f t="shared" si="2"/>
        <v>7.1698113207547172</v>
      </c>
      <c r="N29" s="72">
        <f t="shared" si="3"/>
        <v>42.279175869249698</v>
      </c>
      <c r="O29" s="29" t="s">
        <v>102</v>
      </c>
    </row>
    <row r="30" spans="1:15" s="39" customFormat="1" ht="27" customHeight="1" x14ac:dyDescent="0.25">
      <c r="A30" s="3">
        <v>24</v>
      </c>
      <c r="B30" s="2" t="s">
        <v>343</v>
      </c>
      <c r="C30" s="2" t="s">
        <v>344</v>
      </c>
      <c r="D30" s="2" t="s">
        <v>71</v>
      </c>
      <c r="E30" s="3" t="s">
        <v>247</v>
      </c>
      <c r="F30" s="3" t="s">
        <v>264</v>
      </c>
      <c r="G30" s="3">
        <v>5</v>
      </c>
      <c r="H30" s="1">
        <v>28.24</v>
      </c>
      <c r="I30" s="75">
        <f t="shared" si="0"/>
        <v>28.385269121813028</v>
      </c>
      <c r="J30" s="28">
        <v>8</v>
      </c>
      <c r="K30" s="72">
        <f t="shared" si="1"/>
        <v>8</v>
      </c>
      <c r="L30" s="23">
        <v>12</v>
      </c>
      <c r="M30" s="72">
        <f t="shared" si="2"/>
        <v>4.5283018867924527</v>
      </c>
      <c r="N30" s="72">
        <f t="shared" si="3"/>
        <v>40.91357100860548</v>
      </c>
      <c r="O30" s="29" t="s">
        <v>93</v>
      </c>
    </row>
    <row r="31" spans="1:15" s="39" customFormat="1" ht="27" customHeight="1" x14ac:dyDescent="0.25">
      <c r="A31" s="3">
        <v>25</v>
      </c>
      <c r="B31" s="11" t="s">
        <v>380</v>
      </c>
      <c r="C31" s="11" t="s">
        <v>302</v>
      </c>
      <c r="D31" s="11" t="s">
        <v>51</v>
      </c>
      <c r="E31" s="10" t="s">
        <v>381</v>
      </c>
      <c r="F31" s="10" t="s">
        <v>382</v>
      </c>
      <c r="G31" s="10">
        <v>5</v>
      </c>
      <c r="H31" s="34">
        <v>30</v>
      </c>
      <c r="I31" s="75">
        <f t="shared" si="0"/>
        <v>26.719999999999995</v>
      </c>
      <c r="J31" s="37">
        <v>6.5</v>
      </c>
      <c r="K31" s="72">
        <f t="shared" si="1"/>
        <v>6.5</v>
      </c>
      <c r="L31" s="38">
        <v>18</v>
      </c>
      <c r="M31" s="72">
        <f t="shared" si="2"/>
        <v>6.7924528301886795</v>
      </c>
      <c r="N31" s="79">
        <f t="shared" si="3"/>
        <v>40.012452830188678</v>
      </c>
      <c r="O31" s="24" t="s">
        <v>90</v>
      </c>
    </row>
    <row r="32" spans="1:15" s="39" customFormat="1" ht="27" customHeight="1" x14ac:dyDescent="0.25">
      <c r="A32" s="3">
        <v>26</v>
      </c>
      <c r="B32" s="5" t="s">
        <v>345</v>
      </c>
      <c r="C32" s="5" t="s">
        <v>346</v>
      </c>
      <c r="D32" s="5" t="s">
        <v>340</v>
      </c>
      <c r="E32" s="3" t="s">
        <v>247</v>
      </c>
      <c r="F32" s="3" t="s">
        <v>277</v>
      </c>
      <c r="G32" s="3">
        <v>5</v>
      </c>
      <c r="H32" s="1">
        <v>25.1</v>
      </c>
      <c r="I32" s="75">
        <f t="shared" si="0"/>
        <v>31.936254980079674</v>
      </c>
      <c r="J32" s="28">
        <v>6.5</v>
      </c>
      <c r="K32" s="72">
        <f t="shared" si="1"/>
        <v>6.5</v>
      </c>
      <c r="L32" s="23">
        <v>4</v>
      </c>
      <c r="M32" s="72">
        <f t="shared" si="2"/>
        <v>1.5094339622641511</v>
      </c>
      <c r="N32" s="72">
        <f t="shared" si="3"/>
        <v>39.945688942343828</v>
      </c>
      <c r="O32" s="29" t="s">
        <v>93</v>
      </c>
    </row>
    <row r="33" spans="1:15" s="39" customFormat="1" ht="27" customHeight="1" x14ac:dyDescent="0.25">
      <c r="A33" s="3">
        <v>27</v>
      </c>
      <c r="B33" s="5" t="s">
        <v>347</v>
      </c>
      <c r="C33" s="5" t="s">
        <v>348</v>
      </c>
      <c r="D33" s="5" t="s">
        <v>349</v>
      </c>
      <c r="E33" s="3" t="s">
        <v>247</v>
      </c>
      <c r="F33" s="3" t="s">
        <v>277</v>
      </c>
      <c r="G33" s="3">
        <v>5</v>
      </c>
      <c r="H33" s="1">
        <v>24.76</v>
      </c>
      <c r="I33" s="75">
        <f t="shared" si="0"/>
        <v>32.374798061389335</v>
      </c>
      <c r="J33" s="28">
        <v>6</v>
      </c>
      <c r="K33" s="72">
        <f t="shared" si="1"/>
        <v>6</v>
      </c>
      <c r="L33" s="23">
        <v>4</v>
      </c>
      <c r="M33" s="72">
        <f t="shared" si="2"/>
        <v>1.5094339622641511</v>
      </c>
      <c r="N33" s="72">
        <f t="shared" si="3"/>
        <v>39.884232023653489</v>
      </c>
      <c r="O33" s="29" t="s">
        <v>93</v>
      </c>
    </row>
    <row r="34" spans="1:15" s="39" customFormat="1" ht="27" customHeight="1" x14ac:dyDescent="0.25">
      <c r="A34" s="3">
        <v>28</v>
      </c>
      <c r="B34" s="5" t="s">
        <v>351</v>
      </c>
      <c r="C34" s="5" t="s">
        <v>352</v>
      </c>
      <c r="D34" s="5" t="s">
        <v>353</v>
      </c>
      <c r="E34" s="3" t="s">
        <v>247</v>
      </c>
      <c r="F34" s="3" t="s">
        <v>264</v>
      </c>
      <c r="G34" s="3">
        <v>6</v>
      </c>
      <c r="H34" s="1">
        <v>26.13</v>
      </c>
      <c r="I34" s="75">
        <f t="shared" si="0"/>
        <v>30.677382319173361</v>
      </c>
      <c r="J34" s="28">
        <v>5.5</v>
      </c>
      <c r="K34" s="72">
        <f t="shared" si="1"/>
        <v>5.5</v>
      </c>
      <c r="L34" s="23">
        <v>5</v>
      </c>
      <c r="M34" s="72">
        <f t="shared" si="2"/>
        <v>1.8867924528301887</v>
      </c>
      <c r="N34" s="72">
        <f t="shared" si="3"/>
        <v>38.064174772003547</v>
      </c>
      <c r="O34" s="29" t="s">
        <v>93</v>
      </c>
    </row>
    <row r="35" spans="1:15" s="39" customFormat="1" ht="27" customHeight="1" x14ac:dyDescent="0.25">
      <c r="A35" s="3">
        <v>29</v>
      </c>
      <c r="B35" s="4" t="s">
        <v>368</v>
      </c>
      <c r="C35" s="4" t="s">
        <v>44</v>
      </c>
      <c r="D35" s="4"/>
      <c r="E35" s="3" t="s">
        <v>366</v>
      </c>
      <c r="F35" s="3" t="s">
        <v>367</v>
      </c>
      <c r="G35" s="3">
        <v>6</v>
      </c>
      <c r="H35" s="28">
        <v>29.2</v>
      </c>
      <c r="I35" s="75">
        <f t="shared" si="0"/>
        <v>27.452054794520546</v>
      </c>
      <c r="J35" s="28">
        <v>7.5</v>
      </c>
      <c r="K35" s="72">
        <f t="shared" si="1"/>
        <v>7.5</v>
      </c>
      <c r="L35" s="23">
        <v>8</v>
      </c>
      <c r="M35" s="72">
        <f t="shared" si="2"/>
        <v>3.0188679245283021</v>
      </c>
      <c r="N35" s="72">
        <f t="shared" si="3"/>
        <v>37.970922719048851</v>
      </c>
      <c r="O35" s="29" t="s">
        <v>93</v>
      </c>
    </row>
    <row r="36" spans="1:15" s="39" customFormat="1" ht="27" customHeight="1" x14ac:dyDescent="0.25">
      <c r="A36" s="3">
        <v>30</v>
      </c>
      <c r="B36" s="5" t="s">
        <v>356</v>
      </c>
      <c r="C36" s="5" t="s">
        <v>357</v>
      </c>
      <c r="D36" s="5" t="s">
        <v>358</v>
      </c>
      <c r="E36" s="3" t="s">
        <v>247</v>
      </c>
      <c r="F36" s="3" t="s">
        <v>264</v>
      </c>
      <c r="G36" s="3">
        <v>5</v>
      </c>
      <c r="H36" s="1">
        <v>26.86</v>
      </c>
      <c r="I36" s="75">
        <f t="shared" si="0"/>
        <v>29.84363365599404</v>
      </c>
      <c r="J36" s="28">
        <v>4</v>
      </c>
      <c r="K36" s="72">
        <f t="shared" si="1"/>
        <v>4</v>
      </c>
      <c r="L36" s="23">
        <v>7</v>
      </c>
      <c r="M36" s="72">
        <f t="shared" si="2"/>
        <v>2.641509433962264</v>
      </c>
      <c r="N36" s="72">
        <f t="shared" si="3"/>
        <v>36.485143089956303</v>
      </c>
      <c r="O36" s="29" t="s">
        <v>93</v>
      </c>
    </row>
    <row r="37" spans="1:15" s="39" customFormat="1" ht="27" customHeight="1" x14ac:dyDescent="0.25">
      <c r="A37" s="3">
        <v>31</v>
      </c>
      <c r="B37" s="5" t="s">
        <v>350</v>
      </c>
      <c r="C37" s="5" t="s">
        <v>105</v>
      </c>
      <c r="D37" s="5" t="s">
        <v>31</v>
      </c>
      <c r="E37" s="3" t="s">
        <v>247</v>
      </c>
      <c r="F37" s="3" t="s">
        <v>277</v>
      </c>
      <c r="G37" s="3">
        <v>5</v>
      </c>
      <c r="H37" s="1">
        <v>31</v>
      </c>
      <c r="I37" s="75">
        <f t="shared" si="0"/>
        <v>25.85806451612903</v>
      </c>
      <c r="J37" s="28">
        <v>7</v>
      </c>
      <c r="K37" s="72">
        <f t="shared" si="1"/>
        <v>7</v>
      </c>
      <c r="L37" s="23">
        <v>9</v>
      </c>
      <c r="M37" s="72">
        <f t="shared" si="2"/>
        <v>3.3962264150943398</v>
      </c>
      <c r="N37" s="72">
        <f t="shared" si="3"/>
        <v>36.254290931223373</v>
      </c>
      <c r="O37" s="29" t="s">
        <v>93</v>
      </c>
    </row>
    <row r="38" spans="1:15" s="39" customFormat="1" ht="27" customHeight="1" x14ac:dyDescent="0.25">
      <c r="A38" s="3">
        <v>32</v>
      </c>
      <c r="B38" s="2" t="s">
        <v>354</v>
      </c>
      <c r="C38" s="2" t="s">
        <v>355</v>
      </c>
      <c r="D38" s="2" t="s">
        <v>190</v>
      </c>
      <c r="E38" s="3" t="s">
        <v>247</v>
      </c>
      <c r="F38" s="3" t="s">
        <v>264</v>
      </c>
      <c r="G38" s="3">
        <v>6</v>
      </c>
      <c r="H38" s="1">
        <v>27.21</v>
      </c>
      <c r="I38" s="75">
        <f t="shared" si="0"/>
        <v>29.459757442116864</v>
      </c>
      <c r="J38" s="28">
        <v>4.5</v>
      </c>
      <c r="K38" s="72">
        <f t="shared" si="1"/>
        <v>4.5</v>
      </c>
      <c r="L38" s="23">
        <v>5</v>
      </c>
      <c r="M38" s="72">
        <f t="shared" si="2"/>
        <v>1.8867924528301887</v>
      </c>
      <c r="N38" s="72">
        <f t="shared" si="3"/>
        <v>35.846549894947053</v>
      </c>
      <c r="O38" s="29" t="s">
        <v>93</v>
      </c>
    </row>
    <row r="39" spans="1:15" s="36" customFormat="1" ht="27" customHeight="1" x14ac:dyDescent="0.3">
      <c r="A39" s="3">
        <v>33</v>
      </c>
      <c r="B39" s="2" t="s">
        <v>85</v>
      </c>
      <c r="C39" s="2" t="s">
        <v>86</v>
      </c>
      <c r="D39" s="2" t="s">
        <v>87</v>
      </c>
      <c r="E39" s="8" t="s">
        <v>88</v>
      </c>
      <c r="F39" s="3" t="s">
        <v>89</v>
      </c>
      <c r="G39" s="3">
        <v>5</v>
      </c>
      <c r="H39" s="1">
        <v>24.41</v>
      </c>
      <c r="I39" s="75">
        <f t="shared" si="0"/>
        <v>32.839000409668166</v>
      </c>
      <c r="J39" s="28">
        <v>0</v>
      </c>
      <c r="K39" s="72">
        <f t="shared" ref="K39:K67" si="4">40*J39/$J$6</f>
        <v>0</v>
      </c>
      <c r="L39" s="30">
        <v>7</v>
      </c>
      <c r="M39" s="72">
        <f t="shared" ref="M39:M67" si="5">20*L39/$L$6</f>
        <v>2.641509433962264</v>
      </c>
      <c r="N39" s="72">
        <f t="shared" ref="N39:N67" si="6">I39+K39+M39</f>
        <v>35.480509843630429</v>
      </c>
      <c r="O39" s="29" t="s">
        <v>90</v>
      </c>
    </row>
    <row r="40" spans="1:15" s="36" customFormat="1" ht="27" customHeight="1" x14ac:dyDescent="0.3">
      <c r="A40" s="3">
        <v>34</v>
      </c>
      <c r="B40" s="6" t="s">
        <v>359</v>
      </c>
      <c r="C40" s="6" t="s">
        <v>142</v>
      </c>
      <c r="D40" s="2" t="s">
        <v>190</v>
      </c>
      <c r="E40" s="8" t="s">
        <v>247</v>
      </c>
      <c r="F40" s="3" t="s">
        <v>264</v>
      </c>
      <c r="G40" s="3">
        <v>5</v>
      </c>
      <c r="H40" s="1">
        <v>26.82</v>
      </c>
      <c r="I40" s="75">
        <f t="shared" si="0"/>
        <v>29.888143176733777</v>
      </c>
      <c r="J40" s="28">
        <v>3</v>
      </c>
      <c r="K40" s="72">
        <f t="shared" si="4"/>
        <v>3</v>
      </c>
      <c r="L40" s="23">
        <v>5</v>
      </c>
      <c r="M40" s="72">
        <f t="shared" si="5"/>
        <v>1.8867924528301887</v>
      </c>
      <c r="N40" s="72">
        <f t="shared" si="6"/>
        <v>34.774935629563963</v>
      </c>
      <c r="O40" s="29" t="s">
        <v>93</v>
      </c>
    </row>
    <row r="41" spans="1:15" s="80" customFormat="1" ht="27" customHeight="1" x14ac:dyDescent="0.3">
      <c r="A41" s="3">
        <v>35</v>
      </c>
      <c r="B41" s="2" t="s">
        <v>191</v>
      </c>
      <c r="C41" s="2" t="s">
        <v>40</v>
      </c>
      <c r="D41" s="2" t="s">
        <v>48</v>
      </c>
      <c r="E41" s="8" t="s">
        <v>192</v>
      </c>
      <c r="F41" s="3" t="s">
        <v>193</v>
      </c>
      <c r="G41" s="3">
        <v>5</v>
      </c>
      <c r="H41" s="111">
        <v>51.05</v>
      </c>
      <c r="I41" s="75">
        <f t="shared" si="0"/>
        <v>15.702252693437805</v>
      </c>
      <c r="J41" s="28">
        <v>5</v>
      </c>
      <c r="K41" s="72">
        <f t="shared" si="4"/>
        <v>5</v>
      </c>
      <c r="L41" s="30">
        <v>27</v>
      </c>
      <c r="M41" s="72">
        <f t="shared" si="5"/>
        <v>10.188679245283019</v>
      </c>
      <c r="N41" s="72">
        <f t="shared" si="6"/>
        <v>30.890931938720826</v>
      </c>
      <c r="O41" s="29" t="s">
        <v>93</v>
      </c>
    </row>
    <row r="42" spans="1:15" s="80" customFormat="1" ht="27" customHeight="1" x14ac:dyDescent="0.3">
      <c r="A42" s="3">
        <v>36</v>
      </c>
      <c r="B42" s="5" t="s">
        <v>361</v>
      </c>
      <c r="C42" s="5" t="s">
        <v>47</v>
      </c>
      <c r="D42" s="5" t="s">
        <v>63</v>
      </c>
      <c r="E42" s="8" t="s">
        <v>247</v>
      </c>
      <c r="F42" s="3" t="s">
        <v>277</v>
      </c>
      <c r="G42" s="3">
        <v>5</v>
      </c>
      <c r="H42" s="1">
        <v>43.33</v>
      </c>
      <c r="I42" s="75">
        <f t="shared" si="0"/>
        <v>18.499884606508193</v>
      </c>
      <c r="J42" s="28">
        <v>5</v>
      </c>
      <c r="K42" s="72">
        <f t="shared" si="4"/>
        <v>5</v>
      </c>
      <c r="L42" s="23">
        <v>5</v>
      </c>
      <c r="M42" s="72">
        <f t="shared" si="5"/>
        <v>1.8867924528301887</v>
      </c>
      <c r="N42" s="72">
        <f t="shared" si="6"/>
        <v>25.386677059338382</v>
      </c>
      <c r="O42" s="29" t="s">
        <v>93</v>
      </c>
    </row>
    <row r="43" spans="1:15" s="36" customFormat="1" ht="27" customHeight="1" x14ac:dyDescent="0.3">
      <c r="A43" s="3">
        <v>37</v>
      </c>
      <c r="B43" s="5" t="s">
        <v>360</v>
      </c>
      <c r="C43" s="5" t="s">
        <v>101</v>
      </c>
      <c r="D43" s="5" t="s">
        <v>63</v>
      </c>
      <c r="E43" s="8" t="s">
        <v>247</v>
      </c>
      <c r="F43" s="3" t="s">
        <v>264</v>
      </c>
      <c r="G43" s="3">
        <v>5</v>
      </c>
      <c r="H43" s="1">
        <v>48.8</v>
      </c>
      <c r="I43" s="75">
        <f t="shared" si="0"/>
        <v>16.42622950819672</v>
      </c>
      <c r="J43" s="28">
        <v>6</v>
      </c>
      <c r="K43" s="72">
        <f t="shared" si="4"/>
        <v>6</v>
      </c>
      <c r="L43" s="30">
        <v>4</v>
      </c>
      <c r="M43" s="72">
        <f t="shared" si="5"/>
        <v>1.5094339622641511</v>
      </c>
      <c r="N43" s="72">
        <f t="shared" si="6"/>
        <v>23.93566347046087</v>
      </c>
      <c r="O43" s="29" t="s">
        <v>93</v>
      </c>
    </row>
    <row r="44" spans="1:15" s="36" customFormat="1" ht="27" customHeight="1" x14ac:dyDescent="0.3">
      <c r="A44" s="3">
        <v>38</v>
      </c>
      <c r="B44" s="2" t="s">
        <v>365</v>
      </c>
      <c r="C44" s="2" t="s">
        <v>105</v>
      </c>
      <c r="D44" s="2"/>
      <c r="E44" s="3" t="s">
        <v>366</v>
      </c>
      <c r="F44" s="3" t="s">
        <v>367</v>
      </c>
      <c r="G44" s="3">
        <v>6</v>
      </c>
      <c r="H44" s="1">
        <v>48.3</v>
      </c>
      <c r="I44" s="75">
        <f t="shared" si="0"/>
        <v>16.596273291925463</v>
      </c>
      <c r="J44" s="28">
        <v>5.4</v>
      </c>
      <c r="K44" s="72">
        <f t="shared" si="4"/>
        <v>5.4</v>
      </c>
      <c r="L44" s="23">
        <v>5</v>
      </c>
      <c r="M44" s="72">
        <f t="shared" si="5"/>
        <v>1.8867924528301887</v>
      </c>
      <c r="N44" s="72">
        <f t="shared" si="6"/>
        <v>23.883065744755651</v>
      </c>
      <c r="O44" s="29" t="s">
        <v>93</v>
      </c>
    </row>
    <row r="45" spans="1:15" s="36" customFormat="1" ht="27" customHeight="1" x14ac:dyDescent="0.3">
      <c r="A45" s="3">
        <v>39</v>
      </c>
      <c r="B45" s="82" t="s">
        <v>194</v>
      </c>
      <c r="C45" s="82" t="s">
        <v>195</v>
      </c>
      <c r="D45" s="82" t="s">
        <v>196</v>
      </c>
      <c r="E45" s="8" t="s">
        <v>192</v>
      </c>
      <c r="F45" s="3" t="s">
        <v>193</v>
      </c>
      <c r="G45" s="3">
        <v>6</v>
      </c>
      <c r="H45" s="111">
        <v>66</v>
      </c>
      <c r="I45" s="75">
        <f t="shared" si="0"/>
        <v>12.145454545454545</v>
      </c>
      <c r="J45" s="112">
        <v>4.8</v>
      </c>
      <c r="K45" s="72">
        <f t="shared" si="4"/>
        <v>4.8</v>
      </c>
      <c r="L45" s="113">
        <v>18</v>
      </c>
      <c r="M45" s="72">
        <f t="shared" si="5"/>
        <v>6.7924528301886795</v>
      </c>
      <c r="N45" s="72">
        <f t="shared" si="6"/>
        <v>23.737907375643225</v>
      </c>
      <c r="O45" s="29" t="s">
        <v>93</v>
      </c>
    </row>
    <row r="46" spans="1:15" s="36" customFormat="1" ht="27" customHeight="1" x14ac:dyDescent="0.3">
      <c r="A46" s="3">
        <v>40</v>
      </c>
      <c r="B46" s="82" t="s">
        <v>194</v>
      </c>
      <c r="C46" s="82" t="s">
        <v>197</v>
      </c>
      <c r="D46" s="82" t="s">
        <v>63</v>
      </c>
      <c r="E46" s="8" t="s">
        <v>192</v>
      </c>
      <c r="F46" s="3" t="s">
        <v>193</v>
      </c>
      <c r="G46" s="3">
        <v>6</v>
      </c>
      <c r="H46" s="111">
        <v>72</v>
      </c>
      <c r="I46" s="75">
        <f t="shared" si="0"/>
        <v>11.133333333333333</v>
      </c>
      <c r="J46" s="114">
        <v>3.9</v>
      </c>
      <c r="K46" s="72">
        <f t="shared" si="4"/>
        <v>3.9</v>
      </c>
      <c r="L46" s="115">
        <v>15</v>
      </c>
      <c r="M46" s="72">
        <f t="shared" si="5"/>
        <v>5.6603773584905657</v>
      </c>
      <c r="N46" s="72">
        <f t="shared" si="6"/>
        <v>20.693710691823899</v>
      </c>
      <c r="O46" s="29" t="s">
        <v>93</v>
      </c>
    </row>
    <row r="47" spans="1:15" s="36" customFormat="1" ht="27" customHeight="1" x14ac:dyDescent="0.3">
      <c r="A47" s="3">
        <v>41</v>
      </c>
      <c r="B47" s="4" t="s">
        <v>91</v>
      </c>
      <c r="C47" s="4" t="s">
        <v>92</v>
      </c>
      <c r="D47" s="4" t="s">
        <v>48</v>
      </c>
      <c r="E47" s="8" t="s">
        <v>88</v>
      </c>
      <c r="F47" s="3" t="s">
        <v>89</v>
      </c>
      <c r="G47" s="3">
        <v>6</v>
      </c>
      <c r="H47" s="1">
        <v>50.98</v>
      </c>
      <c r="I47" s="75">
        <f t="shared" si="0"/>
        <v>15.723813260102</v>
      </c>
      <c r="J47" s="28">
        <v>0</v>
      </c>
      <c r="K47" s="72">
        <f t="shared" si="4"/>
        <v>0</v>
      </c>
      <c r="L47" s="23">
        <v>12</v>
      </c>
      <c r="M47" s="72">
        <f t="shared" si="5"/>
        <v>4.5283018867924527</v>
      </c>
      <c r="N47" s="72">
        <f t="shared" si="6"/>
        <v>20.252115146894454</v>
      </c>
      <c r="O47" s="29" t="s">
        <v>93</v>
      </c>
    </row>
    <row r="48" spans="1:15" s="36" customFormat="1" ht="27" customHeight="1" x14ac:dyDescent="0.3">
      <c r="A48" s="3">
        <v>42</v>
      </c>
      <c r="B48" s="5" t="s">
        <v>493</v>
      </c>
      <c r="C48" s="5" t="s">
        <v>494</v>
      </c>
      <c r="D48" s="5" t="s">
        <v>71</v>
      </c>
      <c r="E48" s="8" t="s">
        <v>463</v>
      </c>
      <c r="F48" s="3" t="s">
        <v>491</v>
      </c>
      <c r="G48" s="3" t="s">
        <v>492</v>
      </c>
      <c r="H48" s="3"/>
      <c r="I48" s="75">
        <v>0</v>
      </c>
      <c r="J48" s="28">
        <v>6.5</v>
      </c>
      <c r="K48" s="72">
        <f t="shared" si="4"/>
        <v>6.5</v>
      </c>
      <c r="L48" s="23">
        <v>35</v>
      </c>
      <c r="M48" s="72">
        <f t="shared" si="5"/>
        <v>13.20754716981132</v>
      </c>
      <c r="N48" s="73">
        <f t="shared" si="6"/>
        <v>19.70754716981132</v>
      </c>
      <c r="O48" s="29" t="s">
        <v>93</v>
      </c>
    </row>
    <row r="49" spans="1:15" s="36" customFormat="1" ht="27" customHeight="1" x14ac:dyDescent="0.3">
      <c r="A49" s="3">
        <v>43</v>
      </c>
      <c r="B49" s="5" t="s">
        <v>490</v>
      </c>
      <c r="C49" s="5" t="s">
        <v>197</v>
      </c>
      <c r="D49" s="5" t="s">
        <v>172</v>
      </c>
      <c r="E49" s="8" t="s">
        <v>463</v>
      </c>
      <c r="F49" s="3" t="s">
        <v>491</v>
      </c>
      <c r="G49" s="3" t="s">
        <v>492</v>
      </c>
      <c r="H49" s="3"/>
      <c r="I49" s="75">
        <v>0</v>
      </c>
      <c r="J49" s="28">
        <v>6</v>
      </c>
      <c r="K49" s="72">
        <f t="shared" si="4"/>
        <v>6</v>
      </c>
      <c r="L49" s="30">
        <v>34</v>
      </c>
      <c r="M49" s="72">
        <f t="shared" si="5"/>
        <v>12.830188679245284</v>
      </c>
      <c r="N49" s="73">
        <f t="shared" si="6"/>
        <v>18.830188679245282</v>
      </c>
      <c r="O49" s="29" t="s">
        <v>93</v>
      </c>
    </row>
    <row r="50" spans="1:15" s="36" customFormat="1" ht="27" customHeight="1" x14ac:dyDescent="0.3">
      <c r="A50" s="3">
        <v>44</v>
      </c>
      <c r="B50" s="2" t="s">
        <v>94</v>
      </c>
      <c r="C50" s="2" t="s">
        <v>95</v>
      </c>
      <c r="D50" s="2" t="s">
        <v>41</v>
      </c>
      <c r="E50" s="8" t="s">
        <v>88</v>
      </c>
      <c r="F50" s="3" t="s">
        <v>89</v>
      </c>
      <c r="G50" s="3">
        <v>5</v>
      </c>
      <c r="H50" s="1">
        <v>51.41</v>
      </c>
      <c r="I50" s="75">
        <f>40*$H$6/H50</f>
        <v>15.592297218439992</v>
      </c>
      <c r="J50" s="28">
        <v>0</v>
      </c>
      <c r="K50" s="72">
        <f t="shared" si="4"/>
        <v>0</v>
      </c>
      <c r="L50" s="23">
        <v>7</v>
      </c>
      <c r="M50" s="72">
        <f t="shared" si="5"/>
        <v>2.641509433962264</v>
      </c>
      <c r="N50" s="72">
        <f t="shared" si="6"/>
        <v>18.233806652402254</v>
      </c>
      <c r="O50" s="29" t="s">
        <v>93</v>
      </c>
    </row>
    <row r="51" spans="1:15" s="36" customFormat="1" ht="27" customHeight="1" x14ac:dyDescent="0.3">
      <c r="A51" s="3">
        <v>45</v>
      </c>
      <c r="B51" s="9" t="s">
        <v>462</v>
      </c>
      <c r="C51" s="9" t="s">
        <v>53</v>
      </c>
      <c r="D51" s="9" t="s">
        <v>190</v>
      </c>
      <c r="E51" s="8" t="s">
        <v>463</v>
      </c>
      <c r="F51" s="3" t="s">
        <v>464</v>
      </c>
      <c r="G51" s="3" t="s">
        <v>465</v>
      </c>
      <c r="H51" s="3"/>
      <c r="I51" s="75">
        <v>0</v>
      </c>
      <c r="J51" s="28">
        <v>5</v>
      </c>
      <c r="K51" s="72">
        <f t="shared" si="4"/>
        <v>5</v>
      </c>
      <c r="L51" s="23">
        <v>35</v>
      </c>
      <c r="M51" s="72">
        <f t="shared" si="5"/>
        <v>13.20754716981132</v>
      </c>
      <c r="N51" s="73">
        <f t="shared" si="6"/>
        <v>18.20754716981132</v>
      </c>
      <c r="O51" s="29" t="s">
        <v>93</v>
      </c>
    </row>
    <row r="52" spans="1:15" s="36" customFormat="1" ht="27" customHeight="1" x14ac:dyDescent="0.3">
      <c r="A52" s="3">
        <v>46</v>
      </c>
      <c r="B52" s="15" t="s">
        <v>479</v>
      </c>
      <c r="C52" s="15" t="s">
        <v>53</v>
      </c>
      <c r="D52" s="15" t="s">
        <v>51</v>
      </c>
      <c r="E52" s="8" t="s">
        <v>463</v>
      </c>
      <c r="F52" s="3" t="s">
        <v>473</v>
      </c>
      <c r="G52" s="3" t="s">
        <v>474</v>
      </c>
      <c r="H52" s="3"/>
      <c r="I52" s="75">
        <v>0</v>
      </c>
      <c r="J52" s="28">
        <v>5</v>
      </c>
      <c r="K52" s="72">
        <f t="shared" si="4"/>
        <v>5</v>
      </c>
      <c r="L52" s="23">
        <v>26</v>
      </c>
      <c r="M52" s="72">
        <f t="shared" si="5"/>
        <v>9.8113207547169807</v>
      </c>
      <c r="N52" s="73">
        <f t="shared" si="6"/>
        <v>14.811320754716981</v>
      </c>
      <c r="O52" s="29" t="s">
        <v>93</v>
      </c>
    </row>
    <row r="53" spans="1:15" s="39" customFormat="1" ht="27" customHeight="1" x14ac:dyDescent="0.25">
      <c r="A53" s="3">
        <v>47</v>
      </c>
      <c r="B53" s="4" t="s">
        <v>362</v>
      </c>
      <c r="C53" s="4" t="s">
        <v>363</v>
      </c>
      <c r="D53" s="4" t="s">
        <v>364</v>
      </c>
      <c r="E53" s="8" t="s">
        <v>247</v>
      </c>
      <c r="F53" s="3" t="s">
        <v>264</v>
      </c>
      <c r="G53" s="3">
        <v>5</v>
      </c>
      <c r="H53" s="1">
        <v>58.73</v>
      </c>
      <c r="I53" s="75">
        <f>40*$H$6/H53</f>
        <v>13.648901753788524</v>
      </c>
      <c r="J53" s="28">
        <v>0</v>
      </c>
      <c r="K53" s="72">
        <f t="shared" si="4"/>
        <v>0</v>
      </c>
      <c r="L53" s="23">
        <v>2</v>
      </c>
      <c r="M53" s="72">
        <f t="shared" si="5"/>
        <v>0.75471698113207553</v>
      </c>
      <c r="N53" s="72">
        <f t="shared" si="6"/>
        <v>14.403618734920599</v>
      </c>
      <c r="O53" s="29" t="s">
        <v>93</v>
      </c>
    </row>
    <row r="54" spans="1:15" s="39" customFormat="1" ht="27" customHeight="1" x14ac:dyDescent="0.25">
      <c r="A54" s="3">
        <v>48</v>
      </c>
      <c r="B54" s="5" t="s">
        <v>485</v>
      </c>
      <c r="C54" s="5" t="s">
        <v>486</v>
      </c>
      <c r="D54" s="5" t="s">
        <v>487</v>
      </c>
      <c r="E54" s="8" t="s">
        <v>463</v>
      </c>
      <c r="F54" s="3" t="s">
        <v>488</v>
      </c>
      <c r="G54" s="3" t="s">
        <v>489</v>
      </c>
      <c r="H54" s="3"/>
      <c r="I54" s="75">
        <v>0</v>
      </c>
      <c r="J54" s="28">
        <v>2.5</v>
      </c>
      <c r="K54" s="72">
        <f t="shared" si="4"/>
        <v>2.5</v>
      </c>
      <c r="L54" s="23">
        <v>25</v>
      </c>
      <c r="M54" s="72">
        <f t="shared" si="5"/>
        <v>9.433962264150944</v>
      </c>
      <c r="N54" s="73">
        <f t="shared" si="6"/>
        <v>11.933962264150944</v>
      </c>
      <c r="O54" s="29" t="s">
        <v>93</v>
      </c>
    </row>
    <row r="55" spans="1:15" s="39" customFormat="1" ht="27" customHeight="1" x14ac:dyDescent="0.25">
      <c r="A55" s="3">
        <v>49</v>
      </c>
      <c r="B55" s="3" t="s">
        <v>478</v>
      </c>
      <c r="C55" s="3" t="s">
        <v>47</v>
      </c>
      <c r="D55" s="3" t="s">
        <v>41</v>
      </c>
      <c r="E55" s="8" t="s">
        <v>463</v>
      </c>
      <c r="F55" s="3" t="s">
        <v>473</v>
      </c>
      <c r="G55" s="3" t="s">
        <v>474</v>
      </c>
      <c r="H55" s="3"/>
      <c r="I55" s="75">
        <v>0</v>
      </c>
      <c r="J55" s="76">
        <v>6.5</v>
      </c>
      <c r="K55" s="72">
        <f t="shared" si="4"/>
        <v>6.5</v>
      </c>
      <c r="L55" s="23">
        <v>14</v>
      </c>
      <c r="M55" s="72">
        <f t="shared" si="5"/>
        <v>5.283018867924528</v>
      </c>
      <c r="N55" s="73">
        <f t="shared" si="6"/>
        <v>11.783018867924529</v>
      </c>
      <c r="O55" s="29" t="s">
        <v>93</v>
      </c>
    </row>
    <row r="56" spans="1:15" s="39" customFormat="1" ht="27" customHeight="1" x14ac:dyDescent="0.25">
      <c r="A56" s="3">
        <v>50</v>
      </c>
      <c r="B56" s="4" t="s">
        <v>466</v>
      </c>
      <c r="C56" s="4" t="s">
        <v>467</v>
      </c>
      <c r="D56" s="4" t="s">
        <v>468</v>
      </c>
      <c r="E56" s="8" t="s">
        <v>463</v>
      </c>
      <c r="F56" s="3" t="s">
        <v>464</v>
      </c>
      <c r="G56" s="3" t="s">
        <v>465</v>
      </c>
      <c r="H56" s="3"/>
      <c r="I56" s="75">
        <v>0</v>
      </c>
      <c r="J56" s="28">
        <v>6</v>
      </c>
      <c r="K56" s="72">
        <f t="shared" si="4"/>
        <v>6</v>
      </c>
      <c r="L56" s="23">
        <v>13</v>
      </c>
      <c r="M56" s="72">
        <f t="shared" si="5"/>
        <v>4.9056603773584904</v>
      </c>
      <c r="N56" s="73">
        <f t="shared" si="6"/>
        <v>10.90566037735849</v>
      </c>
      <c r="O56" s="29" t="s">
        <v>93</v>
      </c>
    </row>
    <row r="57" spans="1:15" s="39" customFormat="1" ht="27" customHeight="1" x14ac:dyDescent="0.25">
      <c r="A57" s="3">
        <v>51</v>
      </c>
      <c r="B57" s="15" t="s">
        <v>477</v>
      </c>
      <c r="C57" s="15" t="s">
        <v>136</v>
      </c>
      <c r="D57" s="15" t="s">
        <v>394</v>
      </c>
      <c r="E57" s="8" t="s">
        <v>463</v>
      </c>
      <c r="F57" s="3" t="s">
        <v>473</v>
      </c>
      <c r="G57" s="3" t="s">
        <v>474</v>
      </c>
      <c r="H57" s="3"/>
      <c r="I57" s="75">
        <v>0</v>
      </c>
      <c r="J57" s="28">
        <v>6</v>
      </c>
      <c r="K57" s="72">
        <f t="shared" si="4"/>
        <v>6</v>
      </c>
      <c r="L57" s="23">
        <v>13</v>
      </c>
      <c r="M57" s="72">
        <f t="shared" si="5"/>
        <v>4.9056603773584904</v>
      </c>
      <c r="N57" s="73">
        <f t="shared" si="6"/>
        <v>10.90566037735849</v>
      </c>
      <c r="O57" s="29" t="s">
        <v>93</v>
      </c>
    </row>
    <row r="58" spans="1:15" s="39" customFormat="1" ht="27" customHeight="1" x14ac:dyDescent="0.25">
      <c r="A58" s="3">
        <v>52</v>
      </c>
      <c r="B58" s="5" t="s">
        <v>484</v>
      </c>
      <c r="C58" s="5" t="s">
        <v>142</v>
      </c>
      <c r="D58" s="5" t="s">
        <v>63</v>
      </c>
      <c r="E58" s="8" t="s">
        <v>463</v>
      </c>
      <c r="F58" s="3" t="s">
        <v>464</v>
      </c>
      <c r="G58" s="3" t="s">
        <v>482</v>
      </c>
      <c r="H58" s="3"/>
      <c r="I58" s="75">
        <v>0</v>
      </c>
      <c r="J58" s="28">
        <v>5</v>
      </c>
      <c r="K58" s="72">
        <f t="shared" si="4"/>
        <v>5</v>
      </c>
      <c r="L58" s="23">
        <v>14</v>
      </c>
      <c r="M58" s="72">
        <f t="shared" si="5"/>
        <v>5.283018867924528</v>
      </c>
      <c r="N58" s="73">
        <f t="shared" si="6"/>
        <v>10.283018867924529</v>
      </c>
      <c r="O58" s="29" t="s">
        <v>93</v>
      </c>
    </row>
    <row r="59" spans="1:15" s="39" customFormat="1" ht="27" customHeight="1" x14ac:dyDescent="0.25">
      <c r="A59" s="3">
        <v>53</v>
      </c>
      <c r="B59" s="3" t="s">
        <v>471</v>
      </c>
      <c r="C59" s="3" t="s">
        <v>224</v>
      </c>
      <c r="D59" s="3" t="s">
        <v>69</v>
      </c>
      <c r="E59" s="8" t="s">
        <v>463</v>
      </c>
      <c r="F59" s="3" t="s">
        <v>464</v>
      </c>
      <c r="G59" s="3" t="s">
        <v>465</v>
      </c>
      <c r="H59" s="3"/>
      <c r="I59" s="75">
        <v>0</v>
      </c>
      <c r="J59" s="28">
        <v>4.5</v>
      </c>
      <c r="K59" s="72">
        <f t="shared" si="4"/>
        <v>4.5</v>
      </c>
      <c r="L59" s="23">
        <v>15</v>
      </c>
      <c r="M59" s="72">
        <f t="shared" si="5"/>
        <v>5.6603773584905657</v>
      </c>
      <c r="N59" s="73">
        <f t="shared" si="6"/>
        <v>10.160377358490566</v>
      </c>
      <c r="O59" s="29" t="s">
        <v>93</v>
      </c>
    </row>
    <row r="60" spans="1:15" s="39" customFormat="1" ht="27" customHeight="1" x14ac:dyDescent="0.25">
      <c r="A60" s="3">
        <v>54</v>
      </c>
      <c r="B60" s="14" t="s">
        <v>475</v>
      </c>
      <c r="C60" s="14" t="s">
        <v>24</v>
      </c>
      <c r="D60" s="9" t="s">
        <v>476</v>
      </c>
      <c r="E60" s="8" t="s">
        <v>463</v>
      </c>
      <c r="F60" s="3" t="s">
        <v>473</v>
      </c>
      <c r="G60" s="3" t="s">
        <v>474</v>
      </c>
      <c r="H60" s="3"/>
      <c r="I60" s="75">
        <v>0</v>
      </c>
      <c r="J60" s="28">
        <v>5.5</v>
      </c>
      <c r="K60" s="72">
        <f t="shared" si="4"/>
        <v>5.5</v>
      </c>
      <c r="L60" s="23">
        <v>11</v>
      </c>
      <c r="M60" s="72">
        <f t="shared" si="5"/>
        <v>4.1509433962264151</v>
      </c>
      <c r="N60" s="73">
        <f t="shared" si="6"/>
        <v>9.6509433962264151</v>
      </c>
      <c r="O60" s="29" t="s">
        <v>93</v>
      </c>
    </row>
    <row r="61" spans="1:15" s="39" customFormat="1" ht="27" customHeight="1" x14ac:dyDescent="0.25">
      <c r="A61" s="3">
        <v>55</v>
      </c>
      <c r="B61" s="9" t="s">
        <v>480</v>
      </c>
      <c r="C61" s="9" t="s">
        <v>86</v>
      </c>
      <c r="D61" s="9" t="s">
        <v>438</v>
      </c>
      <c r="E61" s="8" t="s">
        <v>463</v>
      </c>
      <c r="F61" s="3" t="s">
        <v>473</v>
      </c>
      <c r="G61" s="3" t="s">
        <v>474</v>
      </c>
      <c r="H61" s="3"/>
      <c r="I61" s="75">
        <v>0</v>
      </c>
      <c r="J61" s="28">
        <v>5.5</v>
      </c>
      <c r="K61" s="72">
        <f t="shared" si="4"/>
        <v>5.5</v>
      </c>
      <c r="L61" s="23">
        <v>11</v>
      </c>
      <c r="M61" s="72">
        <f t="shared" si="5"/>
        <v>4.1509433962264151</v>
      </c>
      <c r="N61" s="73">
        <f t="shared" si="6"/>
        <v>9.6509433962264151</v>
      </c>
      <c r="O61" s="29" t="s">
        <v>93</v>
      </c>
    </row>
    <row r="62" spans="1:15" s="39" customFormat="1" ht="27" customHeight="1" x14ac:dyDescent="0.25">
      <c r="A62" s="3">
        <v>56</v>
      </c>
      <c r="B62" s="5" t="s">
        <v>472</v>
      </c>
      <c r="C62" s="5" t="s">
        <v>28</v>
      </c>
      <c r="D62" s="5" t="s">
        <v>190</v>
      </c>
      <c r="E62" s="8" t="s">
        <v>463</v>
      </c>
      <c r="F62" s="3" t="s">
        <v>473</v>
      </c>
      <c r="G62" s="3" t="s">
        <v>474</v>
      </c>
      <c r="H62" s="3"/>
      <c r="I62" s="75">
        <v>0</v>
      </c>
      <c r="J62" s="28">
        <v>5</v>
      </c>
      <c r="K62" s="72">
        <f t="shared" si="4"/>
        <v>5</v>
      </c>
      <c r="L62" s="23">
        <v>12</v>
      </c>
      <c r="M62" s="72">
        <f t="shared" si="5"/>
        <v>4.5283018867924527</v>
      </c>
      <c r="N62" s="73">
        <f t="shared" si="6"/>
        <v>9.5283018867924518</v>
      </c>
      <c r="O62" s="29" t="s">
        <v>93</v>
      </c>
    </row>
    <row r="63" spans="1:15" s="39" customFormat="1" ht="27" customHeight="1" x14ac:dyDescent="0.25">
      <c r="A63" s="3">
        <v>57</v>
      </c>
      <c r="B63" s="9" t="s">
        <v>469</v>
      </c>
      <c r="C63" s="9" t="s">
        <v>40</v>
      </c>
      <c r="D63" s="9" t="s">
        <v>353</v>
      </c>
      <c r="E63" s="8" t="s">
        <v>463</v>
      </c>
      <c r="F63" s="3" t="s">
        <v>464</v>
      </c>
      <c r="G63" s="3" t="s">
        <v>465</v>
      </c>
      <c r="H63" s="3"/>
      <c r="I63" s="75">
        <v>0</v>
      </c>
      <c r="J63" s="28">
        <v>5.5</v>
      </c>
      <c r="K63" s="72">
        <f t="shared" si="4"/>
        <v>5.5</v>
      </c>
      <c r="L63" s="23">
        <v>10</v>
      </c>
      <c r="M63" s="72">
        <f t="shared" si="5"/>
        <v>3.7735849056603774</v>
      </c>
      <c r="N63" s="73">
        <f t="shared" si="6"/>
        <v>9.2735849056603783</v>
      </c>
      <c r="O63" s="29" t="s">
        <v>93</v>
      </c>
    </row>
    <row r="64" spans="1:15" s="39" customFormat="1" ht="27" customHeight="1" x14ac:dyDescent="0.25">
      <c r="A64" s="3">
        <v>58</v>
      </c>
      <c r="B64" s="5" t="s">
        <v>480</v>
      </c>
      <c r="C64" s="5" t="s">
        <v>415</v>
      </c>
      <c r="D64" s="5" t="s">
        <v>438</v>
      </c>
      <c r="E64" s="8" t="s">
        <v>463</v>
      </c>
      <c r="F64" s="3" t="s">
        <v>473</v>
      </c>
      <c r="G64" s="3" t="s">
        <v>474</v>
      </c>
      <c r="H64" s="3"/>
      <c r="I64" s="75">
        <v>0</v>
      </c>
      <c r="J64" s="28">
        <v>4.5</v>
      </c>
      <c r="K64" s="72">
        <f t="shared" si="4"/>
        <v>4.5</v>
      </c>
      <c r="L64" s="23">
        <v>11</v>
      </c>
      <c r="M64" s="72">
        <f t="shared" si="5"/>
        <v>4.1509433962264151</v>
      </c>
      <c r="N64" s="73">
        <f t="shared" si="6"/>
        <v>8.6509433962264151</v>
      </c>
      <c r="O64" s="29" t="s">
        <v>93</v>
      </c>
    </row>
    <row r="65" spans="1:16" s="39" customFormat="1" ht="27" customHeight="1" x14ac:dyDescent="0.25">
      <c r="A65" s="3">
        <v>59</v>
      </c>
      <c r="B65" s="9" t="s">
        <v>470</v>
      </c>
      <c r="C65" s="9" t="s">
        <v>269</v>
      </c>
      <c r="D65" s="9" t="s">
        <v>259</v>
      </c>
      <c r="E65" s="8" t="s">
        <v>463</v>
      </c>
      <c r="F65" s="3" t="s">
        <v>464</v>
      </c>
      <c r="G65" s="3" t="s">
        <v>465</v>
      </c>
      <c r="H65" s="3"/>
      <c r="I65" s="75">
        <v>0</v>
      </c>
      <c r="J65" s="28">
        <v>4</v>
      </c>
      <c r="K65" s="72">
        <f t="shared" si="4"/>
        <v>4</v>
      </c>
      <c r="L65" s="23">
        <v>11</v>
      </c>
      <c r="M65" s="72">
        <f t="shared" si="5"/>
        <v>4.1509433962264151</v>
      </c>
      <c r="N65" s="73">
        <f t="shared" si="6"/>
        <v>8.1509433962264151</v>
      </c>
      <c r="O65" s="29" t="s">
        <v>93</v>
      </c>
    </row>
    <row r="66" spans="1:16" s="39" customFormat="1" ht="27" customHeight="1" x14ac:dyDescent="0.25">
      <c r="A66" s="3">
        <v>60</v>
      </c>
      <c r="B66" s="5" t="s">
        <v>481</v>
      </c>
      <c r="C66" s="5" t="s">
        <v>40</v>
      </c>
      <c r="D66" s="5" t="s">
        <v>190</v>
      </c>
      <c r="E66" s="8" t="s">
        <v>463</v>
      </c>
      <c r="F66" s="3" t="s">
        <v>464</v>
      </c>
      <c r="G66" s="3" t="s">
        <v>482</v>
      </c>
      <c r="H66" s="3"/>
      <c r="I66" s="75">
        <v>0</v>
      </c>
      <c r="J66" s="28">
        <v>3.5</v>
      </c>
      <c r="K66" s="72">
        <f t="shared" si="4"/>
        <v>3.5</v>
      </c>
      <c r="L66" s="23">
        <v>12</v>
      </c>
      <c r="M66" s="72">
        <f t="shared" si="5"/>
        <v>4.5283018867924527</v>
      </c>
      <c r="N66" s="73">
        <f t="shared" si="6"/>
        <v>8.0283018867924518</v>
      </c>
      <c r="O66" s="29" t="s">
        <v>93</v>
      </c>
    </row>
    <row r="67" spans="1:16" s="39" customFormat="1" ht="27" customHeight="1" x14ac:dyDescent="0.25">
      <c r="A67" s="3">
        <v>61</v>
      </c>
      <c r="B67" s="5" t="s">
        <v>483</v>
      </c>
      <c r="C67" s="5" t="s">
        <v>363</v>
      </c>
      <c r="D67" s="5" t="s">
        <v>476</v>
      </c>
      <c r="E67" s="8" t="s">
        <v>463</v>
      </c>
      <c r="F67" s="3" t="s">
        <v>464</v>
      </c>
      <c r="G67" s="3" t="s">
        <v>482</v>
      </c>
      <c r="H67" s="3"/>
      <c r="I67" s="75">
        <v>0</v>
      </c>
      <c r="J67" s="28">
        <v>4.5</v>
      </c>
      <c r="K67" s="72">
        <f t="shared" si="4"/>
        <v>4.5</v>
      </c>
      <c r="L67" s="23">
        <v>7</v>
      </c>
      <c r="M67" s="72">
        <f t="shared" si="5"/>
        <v>2.641509433962264</v>
      </c>
      <c r="N67" s="73">
        <f t="shared" si="6"/>
        <v>7.1415094339622645</v>
      </c>
      <c r="O67" s="29" t="s">
        <v>93</v>
      </c>
    </row>
    <row r="68" spans="1:16" s="36" customFormat="1" ht="27" customHeight="1" x14ac:dyDescent="0.3">
      <c r="A68" s="3">
        <v>62</v>
      </c>
      <c r="B68" s="5" t="s">
        <v>495</v>
      </c>
      <c r="C68" s="5" t="s">
        <v>496</v>
      </c>
      <c r="D68" s="5" t="s">
        <v>353</v>
      </c>
      <c r="E68" s="8" t="s">
        <v>463</v>
      </c>
      <c r="F68" s="3" t="s">
        <v>491</v>
      </c>
      <c r="G68" s="3" t="s">
        <v>492</v>
      </c>
      <c r="H68" s="3"/>
      <c r="I68" s="75">
        <v>0</v>
      </c>
      <c r="J68" s="28">
        <v>2.5</v>
      </c>
      <c r="K68" s="72">
        <f t="shared" ref="K68:K69" si="7">40*J68/$J$6</f>
        <v>2.5</v>
      </c>
      <c r="L68" s="30">
        <v>12</v>
      </c>
      <c r="M68" s="72">
        <f t="shared" ref="M68:M69" si="8">20*L68/$L$6</f>
        <v>4.5283018867924527</v>
      </c>
      <c r="N68" s="73">
        <f t="shared" ref="N68:N69" si="9">I68+K68+M68</f>
        <v>7.0283018867924527</v>
      </c>
      <c r="O68" s="29" t="s">
        <v>93</v>
      </c>
    </row>
    <row r="69" spans="1:16" s="36" customFormat="1" ht="27" customHeight="1" thickBot="1" x14ac:dyDescent="0.35">
      <c r="A69" s="3">
        <v>63</v>
      </c>
      <c r="B69" s="4" t="s">
        <v>418</v>
      </c>
      <c r="C69" s="4" t="s">
        <v>99</v>
      </c>
      <c r="D69" s="4" t="s">
        <v>45</v>
      </c>
      <c r="E69" s="8" t="s">
        <v>416</v>
      </c>
      <c r="F69" s="3" t="s">
        <v>419</v>
      </c>
      <c r="G69" s="3">
        <v>6</v>
      </c>
      <c r="H69" s="1">
        <v>0</v>
      </c>
      <c r="I69" s="75">
        <v>0</v>
      </c>
      <c r="J69" s="28">
        <v>0</v>
      </c>
      <c r="K69" s="72">
        <f t="shared" si="7"/>
        <v>0</v>
      </c>
      <c r="L69" s="30">
        <v>7</v>
      </c>
      <c r="M69" s="72">
        <f t="shared" si="8"/>
        <v>2.641509433962264</v>
      </c>
      <c r="N69" s="72">
        <f t="shared" si="9"/>
        <v>2.641509433962264</v>
      </c>
      <c r="O69" s="29" t="s">
        <v>93</v>
      </c>
    </row>
    <row r="70" spans="1:16" ht="15.75" customHeight="1" x14ac:dyDescent="0.3">
      <c r="A70" s="48"/>
      <c r="B70" s="44"/>
      <c r="C70" s="45"/>
      <c r="D70" s="45"/>
      <c r="E70" s="45"/>
      <c r="F70" s="45"/>
      <c r="G70" s="45"/>
      <c r="H70" s="46"/>
      <c r="I70" s="45"/>
      <c r="M70" s="49"/>
      <c r="O70" s="83"/>
      <c r="P70" s="49"/>
    </row>
    <row r="71" spans="1:16" ht="16.2" thickBot="1" x14ac:dyDescent="0.35">
      <c r="A71" s="48"/>
      <c r="B71" s="48"/>
      <c r="C71" s="48"/>
      <c r="D71" s="48"/>
      <c r="E71" s="47"/>
      <c r="F71" s="47"/>
      <c r="G71" s="47"/>
      <c r="M71" s="49"/>
      <c r="O71" s="83"/>
      <c r="P71" s="49"/>
    </row>
    <row r="72" spans="1:16" x14ac:dyDescent="0.3">
      <c r="A72" s="48"/>
      <c r="B72" s="44"/>
      <c r="C72" s="45"/>
      <c r="D72" s="45"/>
      <c r="E72" s="45"/>
      <c r="F72" s="45"/>
      <c r="G72" s="45"/>
      <c r="H72" s="46"/>
      <c r="M72" s="49"/>
      <c r="O72" s="83"/>
      <c r="P72" s="49"/>
    </row>
    <row r="73" spans="1:16" x14ac:dyDescent="0.3">
      <c r="A73" s="48"/>
      <c r="B73" s="48"/>
      <c r="C73" s="48"/>
      <c r="D73" s="48"/>
    </row>
    <row r="74" spans="1:16" x14ac:dyDescent="0.3">
      <c r="A74" s="48"/>
      <c r="B74" s="48"/>
      <c r="C74" s="48"/>
      <c r="D74" s="48"/>
    </row>
    <row r="75" spans="1:16" x14ac:dyDescent="0.3">
      <c r="A75" s="48"/>
      <c r="B75" s="48"/>
      <c r="C75" s="48"/>
      <c r="D75" s="48"/>
    </row>
    <row r="76" spans="1:16" x14ac:dyDescent="0.3">
      <c r="A76" s="48"/>
      <c r="B76" s="48"/>
      <c r="C76" s="48"/>
      <c r="D76" s="48"/>
    </row>
    <row r="77" spans="1:16" x14ac:dyDescent="0.3">
      <c r="A77" s="48"/>
      <c r="B77" s="48"/>
      <c r="C77" s="48"/>
      <c r="D77" s="48"/>
    </row>
    <row r="78" spans="1:16" x14ac:dyDescent="0.3">
      <c r="A78" s="48"/>
      <c r="B78" s="48"/>
      <c r="C78" s="48"/>
      <c r="D78" s="48"/>
    </row>
    <row r="79" spans="1:16" x14ac:dyDescent="0.3">
      <c r="A79" s="48"/>
      <c r="B79" s="48"/>
      <c r="C79" s="48"/>
      <c r="D79" s="48"/>
    </row>
    <row r="80" spans="1:16" x14ac:dyDescent="0.3">
      <c r="A80" s="48"/>
      <c r="B80" s="48"/>
      <c r="C80" s="48"/>
      <c r="D80" s="48"/>
    </row>
    <row r="81" spans="1:4" x14ac:dyDescent="0.3">
      <c r="A81" s="48"/>
      <c r="B81" s="48"/>
      <c r="C81" s="48"/>
      <c r="D81" s="48"/>
    </row>
    <row r="82" spans="1:4" x14ac:dyDescent="0.3">
      <c r="A82" s="48"/>
      <c r="B82" s="48"/>
      <c r="C82" s="48"/>
      <c r="D82" s="48"/>
    </row>
    <row r="83" spans="1:4" x14ac:dyDescent="0.3">
      <c r="A83" s="48"/>
      <c r="B83" s="48"/>
      <c r="C83" s="48"/>
      <c r="D83" s="48"/>
    </row>
    <row r="84" spans="1:4" x14ac:dyDescent="0.3">
      <c r="A84" s="48"/>
      <c r="B84" s="48"/>
      <c r="C84" s="48"/>
      <c r="D84" s="48"/>
    </row>
    <row r="85" spans="1:4" x14ac:dyDescent="0.3">
      <c r="A85" s="84"/>
      <c r="B85" s="84"/>
      <c r="C85" s="84"/>
      <c r="D85" s="84"/>
    </row>
  </sheetData>
  <sheetProtection formatCells="0" formatRows="0" insertRows="0" deleteRows="0" autoFilter="0"/>
  <protectedRanges>
    <protectedRange password="CA9C" sqref="J68 J6:J10" name="Диапазон2_1_1_1"/>
    <protectedRange password="CA9C" sqref="B68:H68 B7:H10" name="Диапазон1_1_1_1"/>
    <protectedRange password="CA9C" sqref="J11:J13" name="Диапазон2_1_1_1_1"/>
    <protectedRange password="CA9C" sqref="B11:H13" name="Диапазон1_1_1_1_1"/>
    <protectedRange password="CA9C" sqref="J14:J16" name="Диапазон2_1_1_1_2"/>
    <protectedRange password="CA9C" sqref="B14:H16" name="Диапазон1_1_1_1_2"/>
    <protectedRange password="CA9C" sqref="J17" name="Диапазон2_1_1_1_3"/>
    <protectedRange password="CA9C" sqref="B17:D17 F17:G19" name="Диапазон1_1_1_1_3"/>
    <protectedRange password="CA9C" sqref="B18:D19 E17:E19" name="Диапазон1"/>
    <protectedRange password="CA9C" sqref="J18:J19" name="Диапазон2_1"/>
    <protectedRange password="CA9C" sqref="H17:H19" name="Диапазон1_1"/>
    <protectedRange password="CA9C" sqref="J20:J38" name="Диапазон2_1_1_1_4"/>
    <protectedRange password="CA9C" sqref="B21:H38" name="Диапазон1_1_1_1_4"/>
    <protectedRange password="CA9C" sqref="J39:J40" name="Диапазон2_1_1_1_6"/>
    <protectedRange password="CA9C" sqref="B39:H40" name="Диапазон1_1_1_1_6"/>
    <protectedRange sqref="J41:J42" name="Диапазон2_1_1_1_5"/>
    <protectedRange sqref="B41:D42 G42:H42 E41:H41" name="Диапазон1_1_1_1_5"/>
    <protectedRange sqref="E42" name="Диапазон1_1_1_1_1_1"/>
    <protectedRange sqref="F42" name="Диапазон1_1_1_1_2_1"/>
    <protectedRange password="CA9C" sqref="J43:J44" name="Диапазон2_1_1_1_7"/>
    <protectedRange password="CA9C" sqref="B43:H44" name="Диапазон1_1_1_1_7"/>
    <protectedRange password="CA9C" sqref="J45:J48" name="Диапазон2_1_1_1_8"/>
    <protectedRange password="CA9C" sqref="B45:H48" name="Диапазон1_1_1_1_8"/>
    <protectedRange password="CA9C" sqref="J49:J67" name="Диапазон2_1_1_1_9"/>
    <protectedRange password="CA9C" sqref="G49:H67 B49:E67" name="Диапазон1_1_1_1_9"/>
    <protectedRange password="CA9C" sqref="F49:F53 F61:F63" name="Диапазон1_1_1_2"/>
    <protectedRange password="CA9C" sqref="F54:F60" name="Диапазон1_1_1_3"/>
    <protectedRange password="CA9C" sqref="F65:F67" name="Диапазон1_1_1_3_1"/>
    <protectedRange password="CA9C" sqref="F64" name="Диапазон1_1_1_4"/>
    <protectedRange password="CA9C" sqref="J69" name="Диапазон2_1_1_1_10"/>
    <protectedRange password="CA9C" sqref="B69:H69" name="Диапазон1_1_1_1_10"/>
  </protectedRanges>
  <sortState ref="A7:O70">
    <sortCondition descending="1" ref="N7"/>
  </sortState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6">
    <mergeCell ref="A1:O1"/>
    <mergeCell ref="O2:O6"/>
    <mergeCell ref="H2:I3"/>
    <mergeCell ref="J2:K3"/>
    <mergeCell ref="L2:M3"/>
    <mergeCell ref="N2:N4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8"/>
  <sheetViews>
    <sheetView zoomScale="90" workbookViewId="0">
      <selection activeCell="R8" sqref="R8"/>
    </sheetView>
  </sheetViews>
  <sheetFormatPr defaultColWidth="9.109375" defaultRowHeight="15.6" x14ac:dyDescent="0.3"/>
  <cols>
    <col min="1" max="1" width="4.109375" style="36" customWidth="1"/>
    <col min="2" max="2" width="13.33203125" style="36" customWidth="1"/>
    <col min="3" max="3" width="11.6640625" style="36" customWidth="1"/>
    <col min="4" max="4" width="15.6640625" style="36" customWidth="1"/>
    <col min="5" max="5" width="34.109375" style="43" customWidth="1"/>
    <col min="6" max="6" width="35" style="43" customWidth="1"/>
    <col min="7" max="7" width="10.33203125" style="43" customWidth="1"/>
    <col min="8" max="8" width="9.109375" style="49" hidden="1" customWidth="1"/>
    <col min="9" max="9" width="9.6640625" style="49" hidden="1" customWidth="1"/>
    <col min="10" max="10" width="8.109375" style="49" hidden="1" customWidth="1"/>
    <col min="11" max="11" width="9.6640625" style="49" hidden="1" customWidth="1"/>
    <col min="12" max="12" width="7.88671875" style="49" hidden="1" customWidth="1"/>
    <col min="13" max="13" width="9.6640625" style="83" hidden="1" customWidth="1"/>
    <col min="14" max="14" width="10.5546875" style="49" customWidth="1"/>
    <col min="15" max="15" width="10" style="42" customWidth="1"/>
    <col min="16" max="16384" width="9.109375" style="42"/>
  </cols>
  <sheetData>
    <row r="1" spans="1:23" x14ac:dyDescent="0.3">
      <c r="A1" s="129" t="s">
        <v>655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43"/>
    </row>
    <row r="2" spans="1:23" ht="16.2" thickBot="1" x14ac:dyDescent="0.35">
      <c r="A2" s="50" t="s">
        <v>21</v>
      </c>
      <c r="B2" s="50"/>
      <c r="C2" s="50"/>
      <c r="D2" s="50"/>
      <c r="E2" s="50"/>
      <c r="F2" s="51"/>
      <c r="G2" s="51"/>
      <c r="H2" s="44" t="s">
        <v>18</v>
      </c>
      <c r="I2" s="45"/>
      <c r="J2" s="45"/>
      <c r="K2" s="45"/>
      <c r="L2" s="45"/>
      <c r="M2" s="45"/>
      <c r="N2" s="45"/>
      <c r="O2" s="131"/>
    </row>
    <row r="3" spans="1:23" s="36" customFormat="1" ht="45" customHeight="1" x14ac:dyDescent="0.3">
      <c r="A3" s="52" t="s">
        <v>0</v>
      </c>
      <c r="B3" s="52" t="s">
        <v>10</v>
      </c>
      <c r="C3" s="52" t="s">
        <v>11</v>
      </c>
      <c r="D3" s="52" t="s">
        <v>12</v>
      </c>
      <c r="E3" s="53" t="s">
        <v>8</v>
      </c>
      <c r="F3" s="54" t="s">
        <v>20</v>
      </c>
      <c r="G3" s="54" t="s">
        <v>1</v>
      </c>
      <c r="H3" s="85" t="s">
        <v>17</v>
      </c>
      <c r="I3" s="86"/>
      <c r="J3" s="86" t="s">
        <v>9</v>
      </c>
      <c r="K3" s="86"/>
      <c r="L3" s="86" t="s">
        <v>2</v>
      </c>
      <c r="M3" s="86"/>
      <c r="N3" s="144" t="s">
        <v>13</v>
      </c>
      <c r="O3" s="145" t="s">
        <v>4</v>
      </c>
      <c r="P3" s="42"/>
      <c r="Q3" s="42"/>
      <c r="R3" s="42"/>
      <c r="S3" s="42"/>
      <c r="T3" s="42"/>
      <c r="U3" s="42"/>
      <c r="V3" s="42"/>
      <c r="W3" s="42"/>
    </row>
    <row r="4" spans="1:23" s="36" customFormat="1" x14ac:dyDescent="0.3">
      <c r="A4" s="55"/>
      <c r="B4" s="55"/>
      <c r="C4" s="55"/>
      <c r="D4" s="55"/>
      <c r="E4" s="56"/>
      <c r="F4" s="57"/>
      <c r="G4" s="57"/>
      <c r="H4" s="85"/>
      <c r="I4" s="86"/>
      <c r="J4" s="86"/>
      <c r="K4" s="86"/>
      <c r="L4" s="86"/>
      <c r="M4" s="86"/>
      <c r="N4" s="144"/>
      <c r="O4" s="146"/>
      <c r="P4" s="42"/>
      <c r="Q4" s="42"/>
      <c r="R4" s="42"/>
      <c r="S4" s="42"/>
      <c r="T4" s="42"/>
      <c r="U4" s="42"/>
      <c r="V4" s="42"/>
      <c r="W4" s="42"/>
    </row>
    <row r="5" spans="1:23" s="36" customFormat="1" ht="26.4" x14ac:dyDescent="0.3">
      <c r="A5" s="55"/>
      <c r="B5" s="55"/>
      <c r="C5" s="55"/>
      <c r="D5" s="55"/>
      <c r="E5" s="56"/>
      <c r="F5" s="57"/>
      <c r="G5" s="57"/>
      <c r="H5" s="33" t="s">
        <v>5</v>
      </c>
      <c r="I5" s="121" t="s">
        <v>6</v>
      </c>
      <c r="J5" s="121" t="s">
        <v>7</v>
      </c>
      <c r="K5" s="121" t="s">
        <v>6</v>
      </c>
      <c r="L5" s="121" t="s">
        <v>3</v>
      </c>
      <c r="M5" s="23" t="s">
        <v>6</v>
      </c>
      <c r="N5" s="144"/>
      <c r="O5" s="146"/>
      <c r="P5" s="42"/>
      <c r="Q5" s="42"/>
      <c r="R5" s="42"/>
      <c r="S5" s="42"/>
      <c r="T5" s="42"/>
      <c r="U5" s="42"/>
      <c r="V5" s="42"/>
      <c r="W5" s="42"/>
    </row>
    <row r="6" spans="1:23" s="36" customFormat="1" ht="16.2" thickBot="1" x14ac:dyDescent="0.35">
      <c r="A6" s="58"/>
      <c r="B6" s="58"/>
      <c r="C6" s="58"/>
      <c r="D6" s="58"/>
      <c r="E6" s="59"/>
      <c r="F6" s="57"/>
      <c r="G6" s="57"/>
      <c r="H6" s="60"/>
      <c r="I6" s="121" t="s">
        <v>16</v>
      </c>
      <c r="J6" s="61"/>
      <c r="K6" s="121" t="s">
        <v>16</v>
      </c>
      <c r="L6" s="61"/>
      <c r="M6" s="121" t="s">
        <v>15</v>
      </c>
      <c r="N6" s="133" t="s">
        <v>14</v>
      </c>
      <c r="O6" s="146"/>
      <c r="P6" s="42"/>
      <c r="Q6" s="42"/>
      <c r="R6" s="42"/>
      <c r="S6" s="42"/>
      <c r="T6" s="42"/>
      <c r="U6" s="42"/>
      <c r="V6" s="42"/>
      <c r="W6" s="42"/>
    </row>
    <row r="7" spans="1:23" s="36" customFormat="1" ht="16.2" customHeight="1" thickBot="1" x14ac:dyDescent="0.35">
      <c r="A7" s="41"/>
      <c r="B7" s="62"/>
      <c r="C7" s="62"/>
      <c r="D7" s="62"/>
      <c r="E7" s="62"/>
      <c r="F7" s="63"/>
      <c r="G7" s="63"/>
      <c r="H7" s="32">
        <v>15.4</v>
      </c>
      <c r="I7" s="65"/>
      <c r="J7" s="66">
        <v>40</v>
      </c>
      <c r="K7" s="67"/>
      <c r="L7" s="68">
        <v>53</v>
      </c>
      <c r="M7" s="69"/>
      <c r="N7" s="134"/>
      <c r="O7" s="147"/>
      <c r="P7" s="42"/>
      <c r="Q7" s="42"/>
      <c r="R7" s="42"/>
      <c r="S7" s="42"/>
      <c r="T7" s="42"/>
      <c r="U7" s="42"/>
      <c r="V7" s="42"/>
      <c r="W7" s="42"/>
    </row>
    <row r="8" spans="1:23" s="36" customFormat="1" ht="27" customHeight="1" x14ac:dyDescent="0.3">
      <c r="A8" s="3">
        <v>1</v>
      </c>
      <c r="B8" s="3" t="s">
        <v>84</v>
      </c>
      <c r="C8" s="3" t="s">
        <v>35</v>
      </c>
      <c r="D8" s="3" t="s">
        <v>76</v>
      </c>
      <c r="E8" s="8" t="s">
        <v>70</v>
      </c>
      <c r="F8" s="3" t="s">
        <v>42</v>
      </c>
      <c r="G8" s="3">
        <v>6</v>
      </c>
      <c r="H8" s="1">
        <v>15.4</v>
      </c>
      <c r="I8" s="75">
        <f>40*$H$7/H8</f>
        <v>40</v>
      </c>
      <c r="J8" s="121">
        <v>7</v>
      </c>
      <c r="K8" s="72">
        <f>40*J8/$J$7</f>
        <v>7</v>
      </c>
      <c r="L8" s="23">
        <v>23</v>
      </c>
      <c r="M8" s="72">
        <f>20*L8/$L$7</f>
        <v>8.6792452830188687</v>
      </c>
      <c r="N8" s="72">
        <f>I8+K8+M8</f>
        <v>55.679245283018872</v>
      </c>
      <c r="O8" s="135" t="s">
        <v>93</v>
      </c>
      <c r="P8" s="42"/>
      <c r="Q8" s="42"/>
      <c r="R8" s="42"/>
      <c r="S8" s="42"/>
      <c r="T8" s="42"/>
      <c r="U8" s="42"/>
      <c r="V8" s="42"/>
      <c r="W8" s="42"/>
    </row>
    <row r="9" spans="1:23" s="36" customFormat="1" ht="27" customHeight="1" x14ac:dyDescent="0.3">
      <c r="A9" s="3">
        <v>2</v>
      </c>
      <c r="B9" s="2" t="s">
        <v>446</v>
      </c>
      <c r="C9" s="4" t="s">
        <v>115</v>
      </c>
      <c r="D9" s="2" t="s">
        <v>74</v>
      </c>
      <c r="E9" s="8" t="s">
        <v>444</v>
      </c>
      <c r="F9" s="3" t="s">
        <v>440</v>
      </c>
      <c r="G9" s="3">
        <v>5</v>
      </c>
      <c r="H9" s="1">
        <v>51.5</v>
      </c>
      <c r="I9" s="75">
        <f>40*$H$7/H9</f>
        <v>11.961165048543689</v>
      </c>
      <c r="J9" s="121">
        <v>40</v>
      </c>
      <c r="K9" s="72">
        <f>40*J9/$J$7</f>
        <v>40</v>
      </c>
      <c r="L9" s="23">
        <v>2.6</v>
      </c>
      <c r="M9" s="72">
        <f>20*L9/$L$7</f>
        <v>0.98113207547169812</v>
      </c>
      <c r="N9" s="72">
        <f>I9+K9+M9</f>
        <v>52.94229712401539</v>
      </c>
      <c r="O9" s="29" t="s">
        <v>93</v>
      </c>
      <c r="P9" s="42"/>
      <c r="Q9" s="42"/>
      <c r="R9" s="42"/>
      <c r="S9" s="42"/>
      <c r="T9" s="42"/>
      <c r="U9" s="42"/>
      <c r="V9" s="42"/>
      <c r="W9" s="42"/>
    </row>
    <row r="10" spans="1:23" s="39" customFormat="1" ht="27" customHeight="1" x14ac:dyDescent="0.3">
      <c r="A10" s="3">
        <v>3</v>
      </c>
      <c r="B10" s="2" t="s">
        <v>447</v>
      </c>
      <c r="C10" s="2" t="s">
        <v>448</v>
      </c>
      <c r="D10" s="2" t="s">
        <v>449</v>
      </c>
      <c r="E10" s="8" t="s">
        <v>444</v>
      </c>
      <c r="F10" s="3" t="s">
        <v>440</v>
      </c>
      <c r="G10" s="3">
        <v>5</v>
      </c>
      <c r="H10" s="1">
        <v>50.4</v>
      </c>
      <c r="I10" s="75">
        <f>40*$H$7/H10</f>
        <v>12.222222222222223</v>
      </c>
      <c r="J10" s="121">
        <v>40</v>
      </c>
      <c r="K10" s="72">
        <f>40*J10/$J$7</f>
        <v>40</v>
      </c>
      <c r="L10" s="23">
        <v>1.5</v>
      </c>
      <c r="M10" s="72">
        <f>20*L10/$L$7</f>
        <v>0.56603773584905659</v>
      </c>
      <c r="N10" s="72">
        <f>I10+K10+M10</f>
        <v>52.788259958071279</v>
      </c>
      <c r="O10" s="29" t="s">
        <v>93</v>
      </c>
      <c r="P10" s="42"/>
      <c r="Q10" s="42"/>
      <c r="R10" s="42"/>
      <c r="S10" s="42"/>
      <c r="T10" s="42"/>
      <c r="U10" s="42"/>
      <c r="V10" s="42"/>
      <c r="W10" s="42"/>
    </row>
    <row r="11" spans="1:23" s="36" customFormat="1" ht="27" customHeight="1" x14ac:dyDescent="0.3">
      <c r="A11" s="3">
        <v>4</v>
      </c>
      <c r="B11" s="4" t="s">
        <v>445</v>
      </c>
      <c r="C11" s="4" t="s">
        <v>115</v>
      </c>
      <c r="D11" s="4" t="s">
        <v>76</v>
      </c>
      <c r="E11" s="8" t="s">
        <v>444</v>
      </c>
      <c r="F11" s="3" t="s">
        <v>440</v>
      </c>
      <c r="G11" s="3">
        <v>6</v>
      </c>
      <c r="H11" s="1">
        <v>52.8</v>
      </c>
      <c r="I11" s="75">
        <f>40*$H$7/H11</f>
        <v>11.666666666666668</v>
      </c>
      <c r="J11" s="121">
        <v>37.4</v>
      </c>
      <c r="K11" s="72">
        <f>40*J11/$J$7</f>
        <v>37.4</v>
      </c>
      <c r="L11" s="30">
        <v>3.8</v>
      </c>
      <c r="M11" s="72">
        <f>20*L11/$L$7</f>
        <v>1.4339622641509433</v>
      </c>
      <c r="N11" s="72">
        <f>I11+K11+M11</f>
        <v>50.500628930817605</v>
      </c>
      <c r="O11" s="29" t="s">
        <v>93</v>
      </c>
      <c r="P11" s="42"/>
      <c r="Q11" s="42"/>
      <c r="R11" s="42"/>
      <c r="S11" s="42"/>
      <c r="T11" s="42"/>
      <c r="U11" s="42"/>
      <c r="V11" s="42"/>
      <c r="W11" s="42"/>
    </row>
    <row r="12" spans="1:23" s="36" customFormat="1" ht="27" customHeight="1" x14ac:dyDescent="0.3">
      <c r="A12" s="3">
        <v>5</v>
      </c>
      <c r="B12" s="11" t="s">
        <v>385</v>
      </c>
      <c r="C12" s="11" t="s">
        <v>150</v>
      </c>
      <c r="D12" s="11" t="s">
        <v>80</v>
      </c>
      <c r="E12" s="12" t="s">
        <v>381</v>
      </c>
      <c r="F12" s="10" t="s">
        <v>382</v>
      </c>
      <c r="G12" s="10">
        <v>6</v>
      </c>
      <c r="H12" s="34">
        <v>27.1</v>
      </c>
      <c r="I12" s="75">
        <f>40*$H$7/H12</f>
        <v>22.73062730627306</v>
      </c>
      <c r="J12" s="37">
        <v>7.5</v>
      </c>
      <c r="K12" s="72">
        <f>40*J12/$J$7</f>
        <v>7.5</v>
      </c>
      <c r="L12" s="38">
        <v>26</v>
      </c>
      <c r="M12" s="79">
        <v>20</v>
      </c>
      <c r="N12" s="79">
        <f>I12+K12+M12</f>
        <v>50.230627306273064</v>
      </c>
      <c r="O12" s="24" t="s">
        <v>90</v>
      </c>
      <c r="P12" s="42"/>
      <c r="Q12" s="42"/>
      <c r="R12" s="42"/>
      <c r="S12" s="42"/>
      <c r="T12" s="42"/>
      <c r="U12" s="42"/>
      <c r="V12" s="42"/>
      <c r="W12" s="42"/>
    </row>
    <row r="13" spans="1:23" s="36" customFormat="1" ht="27" customHeight="1" x14ac:dyDescent="0.3">
      <c r="A13" s="3">
        <v>6</v>
      </c>
      <c r="B13" s="2" t="s">
        <v>443</v>
      </c>
      <c r="C13" s="2" t="s">
        <v>122</v>
      </c>
      <c r="D13" s="2" t="s">
        <v>129</v>
      </c>
      <c r="E13" s="8" t="s">
        <v>444</v>
      </c>
      <c r="F13" s="3" t="s">
        <v>440</v>
      </c>
      <c r="G13" s="3">
        <v>6</v>
      </c>
      <c r="H13" s="1">
        <v>52.4</v>
      </c>
      <c r="I13" s="75">
        <f>40*$H$7/H13</f>
        <v>11.755725190839694</v>
      </c>
      <c r="J13" s="121">
        <v>36.799999999999997</v>
      </c>
      <c r="K13" s="72">
        <f>40*J13/$J$7</f>
        <v>36.799999999999997</v>
      </c>
      <c r="L13" s="30">
        <v>2.6</v>
      </c>
      <c r="M13" s="72">
        <f>20*L13/$L$7</f>
        <v>0.98113207547169812</v>
      </c>
      <c r="N13" s="72">
        <f>I13+K13+M13</f>
        <v>49.536857266311394</v>
      </c>
      <c r="O13" s="29" t="s">
        <v>93</v>
      </c>
      <c r="P13" s="42"/>
      <c r="Q13" s="42"/>
      <c r="R13" s="42"/>
      <c r="S13" s="42"/>
      <c r="T13" s="42"/>
      <c r="U13" s="42"/>
      <c r="V13" s="42"/>
      <c r="W13" s="42"/>
    </row>
    <row r="14" spans="1:23" s="36" customFormat="1" ht="27" customHeight="1" x14ac:dyDescent="0.3">
      <c r="A14" s="3">
        <v>7</v>
      </c>
      <c r="B14" s="13" t="s">
        <v>386</v>
      </c>
      <c r="C14" s="13" t="s">
        <v>113</v>
      </c>
      <c r="D14" s="13" t="s">
        <v>74</v>
      </c>
      <c r="E14" s="10" t="s">
        <v>381</v>
      </c>
      <c r="F14" s="10" t="s">
        <v>382</v>
      </c>
      <c r="G14" s="10">
        <v>5</v>
      </c>
      <c r="H14" s="34">
        <v>28.6</v>
      </c>
      <c r="I14" s="75">
        <f>40*$H$7/H14</f>
        <v>21.538461538461537</v>
      </c>
      <c r="J14" s="37">
        <v>7.5</v>
      </c>
      <c r="K14" s="72">
        <f>40*J14/$J$7</f>
        <v>7.5</v>
      </c>
      <c r="L14" s="38">
        <v>26</v>
      </c>
      <c r="M14" s="79">
        <v>20</v>
      </c>
      <c r="N14" s="79">
        <f>I14+K14+M14</f>
        <v>49.038461538461533</v>
      </c>
      <c r="O14" s="24" t="s">
        <v>384</v>
      </c>
      <c r="P14" s="42"/>
      <c r="Q14" s="42"/>
      <c r="R14" s="42"/>
      <c r="S14" s="42"/>
      <c r="T14" s="42"/>
      <c r="U14" s="42"/>
      <c r="V14" s="42"/>
      <c r="W14" s="42"/>
    </row>
    <row r="15" spans="1:23" s="36" customFormat="1" ht="27" customHeight="1" x14ac:dyDescent="0.3">
      <c r="A15" s="3">
        <v>8</v>
      </c>
      <c r="B15" s="9" t="s">
        <v>243</v>
      </c>
      <c r="C15" s="9" t="s">
        <v>230</v>
      </c>
      <c r="D15" s="9" t="s">
        <v>119</v>
      </c>
      <c r="E15" s="3" t="s">
        <v>226</v>
      </c>
      <c r="F15" s="3"/>
      <c r="G15" s="3">
        <v>6</v>
      </c>
      <c r="H15" s="3">
        <v>19.8</v>
      </c>
      <c r="I15" s="75">
        <f>40*$H$7/H15</f>
        <v>31.111111111111111</v>
      </c>
      <c r="J15" s="121">
        <v>16.399999999999999</v>
      </c>
      <c r="K15" s="72">
        <f>40*J15/$J$7</f>
        <v>16.399999999999999</v>
      </c>
      <c r="L15" s="23">
        <v>3.7</v>
      </c>
      <c r="M15" s="73">
        <f>20*L15/$L$7</f>
        <v>1.3962264150943395</v>
      </c>
      <c r="N15" s="73">
        <f>I15+K15+M15</f>
        <v>48.907337526205445</v>
      </c>
      <c r="O15" s="24" t="s">
        <v>93</v>
      </c>
      <c r="P15" s="42"/>
      <c r="Q15" s="42"/>
      <c r="R15" s="42"/>
      <c r="S15" s="42"/>
      <c r="T15" s="42"/>
      <c r="U15" s="42"/>
      <c r="V15" s="42"/>
      <c r="W15" s="42"/>
    </row>
    <row r="16" spans="1:23" s="36" customFormat="1" ht="27" customHeight="1" x14ac:dyDescent="0.3">
      <c r="A16" s="3">
        <v>9</v>
      </c>
      <c r="B16" s="2" t="s">
        <v>180</v>
      </c>
      <c r="C16" s="2" t="s">
        <v>98</v>
      </c>
      <c r="D16" s="2" t="s">
        <v>76</v>
      </c>
      <c r="E16" s="3" t="s">
        <v>164</v>
      </c>
      <c r="F16" s="3" t="s">
        <v>165</v>
      </c>
      <c r="G16" s="3">
        <v>6</v>
      </c>
      <c r="H16" s="1">
        <v>24.9</v>
      </c>
      <c r="I16" s="75">
        <f>40*$H$7/H16</f>
        <v>24.738955823293175</v>
      </c>
      <c r="J16" s="121">
        <v>8</v>
      </c>
      <c r="K16" s="72">
        <f>40*J16/$J$7</f>
        <v>8</v>
      </c>
      <c r="L16" s="30">
        <v>17</v>
      </c>
      <c r="M16" s="72">
        <v>14.8</v>
      </c>
      <c r="N16" s="72">
        <f>I16+K16+M16</f>
        <v>47.538955823293179</v>
      </c>
      <c r="O16" s="29" t="s">
        <v>90</v>
      </c>
      <c r="P16" s="42"/>
      <c r="Q16" s="42"/>
      <c r="R16" s="42"/>
      <c r="S16" s="42"/>
      <c r="T16" s="42"/>
      <c r="U16" s="42"/>
      <c r="V16" s="42"/>
      <c r="W16" s="42"/>
    </row>
    <row r="17" spans="1:23" s="36" customFormat="1" ht="27" customHeight="1" x14ac:dyDescent="0.3">
      <c r="A17" s="3">
        <v>10</v>
      </c>
      <c r="B17" s="2" t="s">
        <v>424</v>
      </c>
      <c r="C17" s="2" t="s">
        <v>35</v>
      </c>
      <c r="D17" s="2" t="s">
        <v>74</v>
      </c>
      <c r="E17" s="3" t="s">
        <v>416</v>
      </c>
      <c r="F17" s="3" t="s">
        <v>423</v>
      </c>
      <c r="G17" s="3">
        <v>6</v>
      </c>
      <c r="H17" s="1">
        <v>100</v>
      </c>
      <c r="I17" s="75">
        <f>40*$H$7/H17</f>
        <v>6.16</v>
      </c>
      <c r="J17" s="121">
        <v>40</v>
      </c>
      <c r="K17" s="72">
        <f>40*J17/$J$7</f>
        <v>40</v>
      </c>
      <c r="L17" s="23">
        <v>3</v>
      </c>
      <c r="M17" s="72">
        <f>20*L17/$L$7</f>
        <v>1.1320754716981132</v>
      </c>
      <c r="N17" s="72">
        <f>I17+K17+M17</f>
        <v>47.292075471698112</v>
      </c>
      <c r="O17" s="29" t="s">
        <v>93</v>
      </c>
      <c r="P17" s="42"/>
      <c r="Q17" s="42"/>
      <c r="R17" s="42"/>
      <c r="S17" s="42"/>
      <c r="T17" s="42"/>
      <c r="U17" s="42"/>
      <c r="V17" s="42"/>
      <c r="W17" s="42"/>
    </row>
    <row r="18" spans="1:23" s="36" customFormat="1" ht="27" customHeight="1" x14ac:dyDescent="0.3">
      <c r="A18" s="3">
        <v>11</v>
      </c>
      <c r="B18" s="20" t="s">
        <v>240</v>
      </c>
      <c r="C18" s="20" t="s">
        <v>241</v>
      </c>
      <c r="D18" s="20" t="s">
        <v>242</v>
      </c>
      <c r="E18" s="3" t="s">
        <v>226</v>
      </c>
      <c r="F18" s="3"/>
      <c r="G18" s="3">
        <v>6</v>
      </c>
      <c r="H18" s="3">
        <v>21.3</v>
      </c>
      <c r="I18" s="75">
        <f>40*$H$7/H18</f>
        <v>28.920187793427228</v>
      </c>
      <c r="J18" s="121">
        <v>16.399999999999999</v>
      </c>
      <c r="K18" s="72">
        <f>40*J18/$J$7</f>
        <v>16.399999999999999</v>
      </c>
      <c r="L18" s="23">
        <v>4.0999999999999996</v>
      </c>
      <c r="M18" s="73">
        <f>20*L18/$L$7</f>
        <v>1.5471698113207548</v>
      </c>
      <c r="N18" s="73">
        <f>I18+K18+M18</f>
        <v>46.86735760474798</v>
      </c>
      <c r="O18" s="24" t="s">
        <v>93</v>
      </c>
      <c r="P18" s="42"/>
      <c r="Q18" s="42"/>
      <c r="R18" s="42"/>
      <c r="S18" s="42"/>
      <c r="T18" s="42"/>
      <c r="U18" s="42"/>
      <c r="V18" s="42"/>
      <c r="W18" s="42"/>
    </row>
    <row r="19" spans="1:23" s="36" customFormat="1" ht="27" customHeight="1" x14ac:dyDescent="0.3">
      <c r="A19" s="3">
        <v>12</v>
      </c>
      <c r="B19" s="11" t="s">
        <v>390</v>
      </c>
      <c r="C19" s="11" t="s">
        <v>33</v>
      </c>
      <c r="D19" s="11" t="s">
        <v>73</v>
      </c>
      <c r="E19" s="10" t="s">
        <v>381</v>
      </c>
      <c r="F19" s="10" t="s">
        <v>382</v>
      </c>
      <c r="G19" s="10">
        <v>6</v>
      </c>
      <c r="H19" s="34">
        <v>25.7</v>
      </c>
      <c r="I19" s="75">
        <f>40*$H$7/H19</f>
        <v>23.968871595330739</v>
      </c>
      <c r="J19" s="37">
        <v>5</v>
      </c>
      <c r="K19" s="72">
        <f>40*J19/$J$7</f>
        <v>5</v>
      </c>
      <c r="L19" s="38">
        <v>23</v>
      </c>
      <c r="M19" s="79">
        <v>17.600000000000001</v>
      </c>
      <c r="N19" s="79">
        <f>I19+K19+M19</f>
        <v>46.568871595330741</v>
      </c>
      <c r="O19" s="24" t="s">
        <v>93</v>
      </c>
      <c r="P19" s="42"/>
      <c r="Q19" s="42"/>
      <c r="R19" s="42"/>
      <c r="S19" s="42"/>
      <c r="T19" s="42"/>
      <c r="U19" s="42"/>
      <c r="V19" s="42"/>
      <c r="W19" s="42"/>
    </row>
    <row r="20" spans="1:23" s="36" customFormat="1" ht="27" customHeight="1" x14ac:dyDescent="0.3">
      <c r="A20" s="3">
        <v>13</v>
      </c>
      <c r="B20" s="11" t="s">
        <v>387</v>
      </c>
      <c r="C20" s="11" t="s">
        <v>388</v>
      </c>
      <c r="D20" s="11" t="s">
        <v>389</v>
      </c>
      <c r="E20" s="12" t="s">
        <v>381</v>
      </c>
      <c r="F20" s="10" t="s">
        <v>382</v>
      </c>
      <c r="G20" s="10">
        <v>5</v>
      </c>
      <c r="H20" s="34">
        <v>29.1</v>
      </c>
      <c r="I20" s="75">
        <f>40*$H$7/H20</f>
        <v>21.168384879725085</v>
      </c>
      <c r="J20" s="37">
        <v>7</v>
      </c>
      <c r="K20" s="72">
        <f>40*J20/$J$7</f>
        <v>7</v>
      </c>
      <c r="L20" s="40">
        <v>21</v>
      </c>
      <c r="M20" s="79">
        <v>16.100000000000001</v>
      </c>
      <c r="N20" s="79">
        <f>I20+K20+M20</f>
        <v>44.26838487972509</v>
      </c>
      <c r="O20" s="24" t="s">
        <v>384</v>
      </c>
      <c r="P20" s="42"/>
      <c r="Q20" s="42"/>
      <c r="R20" s="42"/>
      <c r="S20" s="42"/>
      <c r="T20" s="42"/>
      <c r="U20" s="42"/>
      <c r="V20" s="42"/>
      <c r="W20" s="42"/>
    </row>
    <row r="21" spans="1:23" s="36" customFormat="1" ht="27" customHeight="1" x14ac:dyDescent="0.3">
      <c r="A21" s="3">
        <v>14</v>
      </c>
      <c r="B21" s="2" t="s">
        <v>317</v>
      </c>
      <c r="C21" s="2" t="s">
        <v>217</v>
      </c>
      <c r="D21" s="2" t="s">
        <v>318</v>
      </c>
      <c r="E21" s="3" t="s">
        <v>247</v>
      </c>
      <c r="F21" s="3" t="s">
        <v>264</v>
      </c>
      <c r="G21" s="3">
        <v>5</v>
      </c>
      <c r="H21" s="1">
        <v>25.33</v>
      </c>
      <c r="I21" s="75">
        <f>40*$H$7/H21</f>
        <v>24.318989340702725</v>
      </c>
      <c r="J21" s="121">
        <v>8.5</v>
      </c>
      <c r="K21" s="72">
        <f>40*J21/$J$7</f>
        <v>8.5</v>
      </c>
      <c r="L21" s="23">
        <v>19</v>
      </c>
      <c r="M21" s="72">
        <f>20*L21/$L$7</f>
        <v>7.1698113207547172</v>
      </c>
      <c r="N21" s="72">
        <f>I21+K21+M21</f>
        <v>39.988800661457446</v>
      </c>
      <c r="O21" s="29" t="s">
        <v>90</v>
      </c>
      <c r="P21" s="42"/>
      <c r="Q21" s="42"/>
      <c r="R21" s="42"/>
      <c r="S21" s="42"/>
      <c r="T21" s="42"/>
      <c r="U21" s="42"/>
      <c r="V21" s="42"/>
      <c r="W21" s="42"/>
    </row>
    <row r="22" spans="1:23" s="36" customFormat="1" ht="27" customHeight="1" x14ac:dyDescent="0.3">
      <c r="A22" s="3">
        <v>15</v>
      </c>
      <c r="B22" s="10" t="s">
        <v>391</v>
      </c>
      <c r="C22" s="10" t="s">
        <v>291</v>
      </c>
      <c r="D22" s="10" t="s">
        <v>284</v>
      </c>
      <c r="E22" s="10" t="s">
        <v>381</v>
      </c>
      <c r="F22" s="10" t="s">
        <v>382</v>
      </c>
      <c r="G22" s="10">
        <v>6</v>
      </c>
      <c r="H22" s="34">
        <v>44</v>
      </c>
      <c r="I22" s="75">
        <f>40*$H$7/H22</f>
        <v>14</v>
      </c>
      <c r="J22" s="37">
        <v>8</v>
      </c>
      <c r="K22" s="72">
        <f>40*J22/$J$7</f>
        <v>8</v>
      </c>
      <c r="L22" s="38">
        <v>23</v>
      </c>
      <c r="M22" s="79">
        <v>17.7</v>
      </c>
      <c r="N22" s="79">
        <f>I22+K22+M22</f>
        <v>39.700000000000003</v>
      </c>
      <c r="O22" s="24" t="s">
        <v>93</v>
      </c>
      <c r="P22" s="42"/>
      <c r="Q22" s="42"/>
      <c r="R22" s="42"/>
      <c r="S22" s="42"/>
      <c r="T22" s="42"/>
      <c r="U22" s="42"/>
      <c r="V22" s="42"/>
      <c r="W22" s="42"/>
    </row>
    <row r="23" spans="1:23" s="36" customFormat="1" ht="27" customHeight="1" x14ac:dyDescent="0.3">
      <c r="A23" s="3">
        <v>16</v>
      </c>
      <c r="B23" s="4" t="s">
        <v>181</v>
      </c>
      <c r="C23" s="4" t="s">
        <v>37</v>
      </c>
      <c r="D23" s="4" t="s">
        <v>182</v>
      </c>
      <c r="E23" s="8" t="s">
        <v>164</v>
      </c>
      <c r="F23" s="3" t="s">
        <v>165</v>
      </c>
      <c r="G23" s="3">
        <v>5</v>
      </c>
      <c r="H23" s="1">
        <v>32.5</v>
      </c>
      <c r="I23" s="75">
        <f>40*$H$7/H23</f>
        <v>18.953846153846154</v>
      </c>
      <c r="J23" s="121">
        <v>7.5</v>
      </c>
      <c r="K23" s="72">
        <f>40*J23/$J$7</f>
        <v>7.5</v>
      </c>
      <c r="L23" s="30">
        <v>15</v>
      </c>
      <c r="M23" s="72">
        <v>13</v>
      </c>
      <c r="N23" s="72">
        <f>I23+K23+M23</f>
        <v>39.453846153846158</v>
      </c>
      <c r="O23" s="29" t="s">
        <v>102</v>
      </c>
      <c r="P23" s="42"/>
      <c r="Q23" s="42"/>
      <c r="R23" s="42"/>
      <c r="S23" s="42"/>
      <c r="T23" s="42"/>
      <c r="U23" s="42"/>
      <c r="V23" s="42"/>
      <c r="W23" s="42"/>
    </row>
    <row r="24" spans="1:23" s="36" customFormat="1" ht="27" customHeight="1" x14ac:dyDescent="0.3">
      <c r="A24" s="3">
        <v>17</v>
      </c>
      <c r="B24" s="9" t="s">
        <v>238</v>
      </c>
      <c r="C24" s="9" t="s">
        <v>239</v>
      </c>
      <c r="D24" s="9" t="s">
        <v>73</v>
      </c>
      <c r="E24" s="8" t="s">
        <v>226</v>
      </c>
      <c r="F24" s="3"/>
      <c r="G24" s="3">
        <v>5</v>
      </c>
      <c r="H24" s="3">
        <v>24.8</v>
      </c>
      <c r="I24" s="75">
        <f>40*$H$7/H24</f>
        <v>24.838709677419356</v>
      </c>
      <c r="J24" s="121">
        <v>12.3</v>
      </c>
      <c r="K24" s="72">
        <f>40*J24/$J$7</f>
        <v>12.3</v>
      </c>
      <c r="L24" s="30">
        <v>3</v>
      </c>
      <c r="M24" s="73">
        <f>20*L24/$L$7</f>
        <v>1.1320754716981132</v>
      </c>
      <c r="N24" s="73">
        <f>I24+K24+M24</f>
        <v>38.270785149117472</v>
      </c>
      <c r="O24" s="24" t="s">
        <v>93</v>
      </c>
      <c r="P24" s="42"/>
      <c r="Q24" s="42"/>
      <c r="R24" s="42"/>
      <c r="S24" s="42"/>
      <c r="T24" s="42"/>
      <c r="U24" s="42"/>
      <c r="V24" s="42"/>
      <c r="W24" s="42"/>
    </row>
    <row r="25" spans="1:23" s="36" customFormat="1" ht="27" customHeight="1" x14ac:dyDescent="0.3">
      <c r="A25" s="3">
        <v>18</v>
      </c>
      <c r="B25" s="3" t="s">
        <v>501</v>
      </c>
      <c r="C25" s="3" t="s">
        <v>502</v>
      </c>
      <c r="D25" s="3" t="s">
        <v>321</v>
      </c>
      <c r="E25" s="3" t="s">
        <v>463</v>
      </c>
      <c r="F25" s="3" t="s">
        <v>473</v>
      </c>
      <c r="G25" s="3" t="s">
        <v>474</v>
      </c>
      <c r="H25" s="3">
        <v>35.200000000000003</v>
      </c>
      <c r="I25" s="75">
        <f>40*$H$7/H25</f>
        <v>17.5</v>
      </c>
      <c r="J25" s="121">
        <v>5.5</v>
      </c>
      <c r="K25" s="72">
        <f>40*J25/$J$7</f>
        <v>5.5</v>
      </c>
      <c r="L25" s="23">
        <v>35</v>
      </c>
      <c r="M25" s="73">
        <f>20*L25/$L$7</f>
        <v>13.20754716981132</v>
      </c>
      <c r="N25" s="73">
        <f>I25+K25+M25</f>
        <v>36.20754716981132</v>
      </c>
      <c r="O25" s="24" t="s">
        <v>93</v>
      </c>
      <c r="P25" s="42"/>
      <c r="Q25" s="42"/>
      <c r="R25" s="42"/>
      <c r="S25" s="42"/>
      <c r="T25" s="42"/>
      <c r="U25" s="42"/>
      <c r="V25" s="42"/>
      <c r="W25" s="42"/>
    </row>
    <row r="26" spans="1:23" s="36" customFormat="1" ht="27" customHeight="1" x14ac:dyDescent="0.3">
      <c r="A26" s="3">
        <v>19</v>
      </c>
      <c r="B26" s="7" t="s">
        <v>320</v>
      </c>
      <c r="C26" s="7" t="s">
        <v>167</v>
      </c>
      <c r="D26" s="7" t="s">
        <v>321</v>
      </c>
      <c r="E26" s="3" t="s">
        <v>247</v>
      </c>
      <c r="F26" s="3" t="s">
        <v>264</v>
      </c>
      <c r="G26" s="3">
        <v>5</v>
      </c>
      <c r="H26" s="1">
        <v>24.25</v>
      </c>
      <c r="I26" s="75">
        <f>40*$H$7/H26</f>
        <v>25.402061855670102</v>
      </c>
      <c r="J26" s="121">
        <v>4</v>
      </c>
      <c r="K26" s="72">
        <f>40*J26/$J$7</f>
        <v>4</v>
      </c>
      <c r="L26" s="23">
        <v>18</v>
      </c>
      <c r="M26" s="72">
        <f>20*L26/$L$7</f>
        <v>6.7924528301886795</v>
      </c>
      <c r="N26" s="72">
        <f>I26+K26+M26</f>
        <v>36.194514685858778</v>
      </c>
      <c r="O26" s="29" t="s">
        <v>93</v>
      </c>
      <c r="P26" s="42"/>
      <c r="Q26" s="42"/>
      <c r="R26" s="42"/>
      <c r="S26" s="42"/>
      <c r="T26" s="42"/>
      <c r="U26" s="42"/>
      <c r="V26" s="42"/>
      <c r="W26" s="42"/>
    </row>
    <row r="27" spans="1:23" s="36" customFormat="1" ht="27" customHeight="1" x14ac:dyDescent="0.3">
      <c r="A27" s="3">
        <v>20</v>
      </c>
      <c r="B27" s="2" t="s">
        <v>75</v>
      </c>
      <c r="C27" s="2" t="s">
        <v>37</v>
      </c>
      <c r="D27" s="2" t="s">
        <v>76</v>
      </c>
      <c r="E27" s="3" t="s">
        <v>70</v>
      </c>
      <c r="F27" s="3" t="s">
        <v>42</v>
      </c>
      <c r="G27" s="3">
        <v>5</v>
      </c>
      <c r="H27" s="1">
        <v>33.700000000000003</v>
      </c>
      <c r="I27" s="75">
        <f>40*$H$7/H27</f>
        <v>18.278931750741837</v>
      </c>
      <c r="J27" s="121">
        <v>7.7</v>
      </c>
      <c r="K27" s="72">
        <f>40*J27/$J$7</f>
        <v>7.7</v>
      </c>
      <c r="L27" s="23">
        <v>23</v>
      </c>
      <c r="M27" s="72">
        <f>20*L27/$L$7</f>
        <v>8.6792452830188687</v>
      </c>
      <c r="N27" s="72">
        <f>I27+K27+M27</f>
        <v>34.658177033760708</v>
      </c>
      <c r="O27" s="29" t="s">
        <v>93</v>
      </c>
      <c r="P27" s="42"/>
      <c r="Q27" s="42"/>
      <c r="R27" s="42"/>
      <c r="S27" s="42"/>
      <c r="T27" s="42"/>
      <c r="U27" s="42"/>
      <c r="V27" s="42"/>
      <c r="W27" s="42"/>
    </row>
    <row r="28" spans="1:23" s="39" customFormat="1" ht="27" customHeight="1" x14ac:dyDescent="0.3">
      <c r="A28" s="3">
        <v>21</v>
      </c>
      <c r="B28" s="2" t="s">
        <v>81</v>
      </c>
      <c r="C28" s="2" t="s">
        <v>82</v>
      </c>
      <c r="D28" s="2" t="s">
        <v>83</v>
      </c>
      <c r="E28" s="3" t="s">
        <v>70</v>
      </c>
      <c r="F28" s="3" t="s">
        <v>42</v>
      </c>
      <c r="G28" s="3">
        <v>5</v>
      </c>
      <c r="H28" s="1">
        <v>34.299999999999997</v>
      </c>
      <c r="I28" s="75">
        <f>40*$H$7/H28</f>
        <v>17.95918367346939</v>
      </c>
      <c r="J28" s="121">
        <v>6.5</v>
      </c>
      <c r="K28" s="72">
        <f>40*J28/$J$7</f>
        <v>6.5</v>
      </c>
      <c r="L28" s="23">
        <v>26</v>
      </c>
      <c r="M28" s="72">
        <f>20*L28/$L$7</f>
        <v>9.8113207547169807</v>
      </c>
      <c r="N28" s="72">
        <f>I28+K28+M28</f>
        <v>34.270504428186371</v>
      </c>
      <c r="O28" s="29" t="s">
        <v>93</v>
      </c>
      <c r="P28" s="42"/>
      <c r="Q28" s="42"/>
      <c r="R28" s="42"/>
      <c r="S28" s="42"/>
      <c r="T28" s="42"/>
      <c r="U28" s="42"/>
      <c r="V28" s="42"/>
      <c r="W28" s="42"/>
    </row>
    <row r="29" spans="1:23" s="39" customFormat="1" ht="27" customHeight="1" x14ac:dyDescent="0.3">
      <c r="A29" s="3">
        <v>22</v>
      </c>
      <c r="B29" s="2" t="s">
        <v>319</v>
      </c>
      <c r="C29" s="2" t="s">
        <v>291</v>
      </c>
      <c r="D29" s="2" t="s">
        <v>74</v>
      </c>
      <c r="E29" s="3" t="s">
        <v>247</v>
      </c>
      <c r="F29" s="3" t="s">
        <v>277</v>
      </c>
      <c r="G29" s="3">
        <v>5</v>
      </c>
      <c r="H29" s="1">
        <v>35.1</v>
      </c>
      <c r="I29" s="75">
        <f>40*$H$7/H29</f>
        <v>17.549857549857549</v>
      </c>
      <c r="J29" s="121">
        <v>8.5</v>
      </c>
      <c r="K29" s="72">
        <f>40*J29/$J$7</f>
        <v>8.5</v>
      </c>
      <c r="L29" s="23">
        <v>18</v>
      </c>
      <c r="M29" s="72">
        <f>20*L29/$L$7</f>
        <v>6.7924528301886795</v>
      </c>
      <c r="N29" s="72">
        <f>I29+K29+M29</f>
        <v>32.842310380046229</v>
      </c>
      <c r="O29" s="29" t="s">
        <v>102</v>
      </c>
      <c r="P29" s="42"/>
      <c r="Q29" s="42"/>
      <c r="R29" s="42"/>
      <c r="S29" s="42"/>
      <c r="T29" s="42"/>
      <c r="U29" s="42"/>
      <c r="V29" s="42"/>
      <c r="W29" s="42"/>
    </row>
    <row r="30" spans="1:23" s="39" customFormat="1" ht="27" customHeight="1" x14ac:dyDescent="0.3">
      <c r="A30" s="3">
        <v>23</v>
      </c>
      <c r="B30" s="2" t="s">
        <v>75</v>
      </c>
      <c r="C30" s="2" t="s">
        <v>77</v>
      </c>
      <c r="D30" s="2" t="s">
        <v>76</v>
      </c>
      <c r="E30" s="3" t="s">
        <v>70</v>
      </c>
      <c r="F30" s="3" t="s">
        <v>42</v>
      </c>
      <c r="G30" s="3">
        <v>5</v>
      </c>
      <c r="H30" s="1">
        <v>36.299999999999997</v>
      </c>
      <c r="I30" s="75">
        <f>40*$H$7/H30</f>
        <v>16.969696969696972</v>
      </c>
      <c r="J30" s="121">
        <v>7.6</v>
      </c>
      <c r="K30" s="72">
        <f>40*J30/$J$7</f>
        <v>7.6</v>
      </c>
      <c r="L30" s="23">
        <v>21</v>
      </c>
      <c r="M30" s="72">
        <f>20*L30/$L$7</f>
        <v>7.9245283018867925</v>
      </c>
      <c r="N30" s="72">
        <f>I30+K30+M30</f>
        <v>32.494225271583765</v>
      </c>
      <c r="O30" s="29" t="s">
        <v>93</v>
      </c>
      <c r="P30" s="42"/>
      <c r="Q30" s="42"/>
      <c r="R30" s="42"/>
      <c r="S30" s="42"/>
      <c r="T30" s="42"/>
      <c r="U30" s="42"/>
      <c r="V30" s="42"/>
      <c r="W30" s="42"/>
    </row>
    <row r="31" spans="1:23" s="39" customFormat="1" ht="27" customHeight="1" x14ac:dyDescent="0.3">
      <c r="A31" s="3">
        <v>24</v>
      </c>
      <c r="B31" s="2" t="s">
        <v>183</v>
      </c>
      <c r="C31" s="2" t="s">
        <v>184</v>
      </c>
      <c r="D31" s="2" t="s">
        <v>170</v>
      </c>
      <c r="E31" s="3" t="s">
        <v>164</v>
      </c>
      <c r="F31" s="3" t="s">
        <v>165</v>
      </c>
      <c r="G31" s="3">
        <v>5</v>
      </c>
      <c r="H31" s="1">
        <v>47.5</v>
      </c>
      <c r="I31" s="75">
        <f>40*$H$7/H31</f>
        <v>12.968421052631578</v>
      </c>
      <c r="J31" s="121">
        <v>6</v>
      </c>
      <c r="K31" s="72">
        <f>40*J31/$J$7</f>
        <v>6</v>
      </c>
      <c r="L31" s="23">
        <v>15</v>
      </c>
      <c r="M31" s="72">
        <v>13</v>
      </c>
      <c r="N31" s="72">
        <f>I31+K31+M31</f>
        <v>31.968421052631577</v>
      </c>
      <c r="O31" s="29" t="s">
        <v>102</v>
      </c>
      <c r="P31" s="42"/>
      <c r="Q31" s="42"/>
      <c r="R31" s="42"/>
      <c r="S31" s="42"/>
      <c r="T31" s="42"/>
      <c r="U31" s="42"/>
      <c r="V31" s="42"/>
      <c r="W31" s="42"/>
    </row>
    <row r="32" spans="1:23" s="39" customFormat="1" ht="27" customHeight="1" x14ac:dyDescent="0.3">
      <c r="A32" s="3">
        <v>25</v>
      </c>
      <c r="B32" s="2" t="s">
        <v>96</v>
      </c>
      <c r="C32" s="2" t="s">
        <v>35</v>
      </c>
      <c r="D32" s="2" t="s">
        <v>76</v>
      </c>
      <c r="E32" s="3" t="s">
        <v>88</v>
      </c>
      <c r="F32" s="3" t="s">
        <v>89</v>
      </c>
      <c r="G32" s="3">
        <v>5</v>
      </c>
      <c r="H32" s="1">
        <v>28.49</v>
      </c>
      <c r="I32" s="75">
        <f>40*$H$7/H32</f>
        <v>21.621621621621621</v>
      </c>
      <c r="J32" s="121">
        <v>0</v>
      </c>
      <c r="K32" s="72">
        <f>40*J32/$J$7</f>
        <v>0</v>
      </c>
      <c r="L32" s="23">
        <v>24</v>
      </c>
      <c r="M32" s="72">
        <f>20*L32/$L$7</f>
        <v>9.0566037735849054</v>
      </c>
      <c r="N32" s="72">
        <f>I32+K32+M32</f>
        <v>30.678225395206525</v>
      </c>
      <c r="O32" s="29" t="s">
        <v>90</v>
      </c>
      <c r="P32" s="42"/>
      <c r="Q32" s="42"/>
      <c r="R32" s="42"/>
      <c r="S32" s="42"/>
      <c r="T32" s="42"/>
      <c r="U32" s="42"/>
      <c r="V32" s="42"/>
      <c r="W32" s="42"/>
    </row>
    <row r="33" spans="1:23" s="39" customFormat="1" ht="27" customHeight="1" x14ac:dyDescent="0.3">
      <c r="A33" s="3">
        <v>26</v>
      </c>
      <c r="B33" s="4" t="s">
        <v>498</v>
      </c>
      <c r="C33" s="4" t="s">
        <v>118</v>
      </c>
      <c r="D33" s="4" t="s">
        <v>158</v>
      </c>
      <c r="E33" s="3" t="s">
        <v>463</v>
      </c>
      <c r="F33" s="3" t="s">
        <v>464</v>
      </c>
      <c r="G33" s="3" t="s">
        <v>465</v>
      </c>
      <c r="H33" s="3">
        <v>40.5</v>
      </c>
      <c r="I33" s="75">
        <f>40*$H$7/H33</f>
        <v>15.209876543209877</v>
      </c>
      <c r="J33" s="121">
        <v>6</v>
      </c>
      <c r="K33" s="72">
        <f>40*J33/$J$7</f>
        <v>6</v>
      </c>
      <c r="L33" s="23">
        <v>25</v>
      </c>
      <c r="M33" s="73">
        <f>20*L33/$L$7</f>
        <v>9.433962264150944</v>
      </c>
      <c r="N33" s="73">
        <f>I33+K33+M33</f>
        <v>30.643838807360822</v>
      </c>
      <c r="O33" s="24" t="s">
        <v>93</v>
      </c>
      <c r="P33" s="42"/>
      <c r="Q33" s="42"/>
      <c r="R33" s="42"/>
      <c r="S33" s="42"/>
      <c r="T33" s="42"/>
      <c r="U33" s="42"/>
      <c r="V33" s="42"/>
      <c r="W33" s="42"/>
    </row>
    <row r="34" spans="1:23" s="39" customFormat="1" ht="27" customHeight="1" x14ac:dyDescent="0.3">
      <c r="A34" s="3">
        <v>27</v>
      </c>
      <c r="B34" s="9" t="s">
        <v>500</v>
      </c>
      <c r="C34" s="9" t="s">
        <v>230</v>
      </c>
      <c r="D34" s="9" t="s">
        <v>80</v>
      </c>
      <c r="E34" s="3" t="s">
        <v>463</v>
      </c>
      <c r="F34" s="3" t="s">
        <v>473</v>
      </c>
      <c r="G34" s="3" t="s">
        <v>474</v>
      </c>
      <c r="H34" s="3">
        <v>48.1</v>
      </c>
      <c r="I34" s="75">
        <f>40*$H$7/H34</f>
        <v>12.806652806652806</v>
      </c>
      <c r="J34" s="121">
        <v>6.5</v>
      </c>
      <c r="K34" s="72">
        <f>40*J34/$J$7</f>
        <v>6.5</v>
      </c>
      <c r="L34" s="23">
        <v>30</v>
      </c>
      <c r="M34" s="73">
        <f>20*L34/$L$7</f>
        <v>11.320754716981131</v>
      </c>
      <c r="N34" s="73">
        <f>I34+K34+M34</f>
        <v>30.627407523633938</v>
      </c>
      <c r="O34" s="24" t="s">
        <v>93</v>
      </c>
      <c r="P34" s="42"/>
      <c r="Q34" s="42"/>
      <c r="R34" s="42"/>
      <c r="S34" s="42"/>
      <c r="T34" s="42"/>
      <c r="U34" s="42"/>
      <c r="V34" s="42"/>
      <c r="W34" s="42"/>
    </row>
    <row r="35" spans="1:23" s="36" customFormat="1" ht="27" customHeight="1" x14ac:dyDescent="0.3">
      <c r="A35" s="3">
        <v>28</v>
      </c>
      <c r="B35" s="5" t="s">
        <v>322</v>
      </c>
      <c r="C35" s="5" t="s">
        <v>82</v>
      </c>
      <c r="D35" s="5" t="s">
        <v>321</v>
      </c>
      <c r="E35" s="8" t="s">
        <v>247</v>
      </c>
      <c r="F35" s="3" t="s">
        <v>264</v>
      </c>
      <c r="G35" s="3">
        <v>5</v>
      </c>
      <c r="H35" s="1">
        <v>30.62</v>
      </c>
      <c r="I35" s="75">
        <f>40*$H$7/H35</f>
        <v>20.117570215545395</v>
      </c>
      <c r="J35" s="121">
        <v>5</v>
      </c>
      <c r="K35" s="72">
        <f>40*J35/$J$7</f>
        <v>5</v>
      </c>
      <c r="L35" s="30">
        <v>14</v>
      </c>
      <c r="M35" s="72">
        <f>20*L35/$L$7</f>
        <v>5.283018867924528</v>
      </c>
      <c r="N35" s="72">
        <f>I35+K35+M35</f>
        <v>30.400589083469924</v>
      </c>
      <c r="O35" s="29" t="s">
        <v>93</v>
      </c>
      <c r="P35" s="42"/>
      <c r="Q35" s="42"/>
      <c r="R35" s="42"/>
      <c r="S35" s="42"/>
      <c r="T35" s="42"/>
      <c r="U35" s="42"/>
      <c r="V35" s="42"/>
      <c r="W35" s="42"/>
    </row>
    <row r="36" spans="1:23" s="36" customFormat="1" ht="27" customHeight="1" x14ac:dyDescent="0.3">
      <c r="A36" s="3">
        <v>29</v>
      </c>
      <c r="B36" s="2" t="s">
        <v>78</v>
      </c>
      <c r="C36" s="2" t="s">
        <v>79</v>
      </c>
      <c r="D36" s="2" t="s">
        <v>80</v>
      </c>
      <c r="E36" s="8" t="s">
        <v>70</v>
      </c>
      <c r="F36" s="3" t="s">
        <v>42</v>
      </c>
      <c r="G36" s="3">
        <v>5</v>
      </c>
      <c r="H36" s="1">
        <v>42.2</v>
      </c>
      <c r="I36" s="75">
        <f>40*$H$7/H36</f>
        <v>14.597156398104264</v>
      </c>
      <c r="J36" s="121">
        <v>6.8</v>
      </c>
      <c r="K36" s="72">
        <f>40*J36/$J$7</f>
        <v>6.8</v>
      </c>
      <c r="L36" s="23">
        <v>23</v>
      </c>
      <c r="M36" s="72">
        <f>20*L36/$L$7</f>
        <v>8.6792452830188687</v>
      </c>
      <c r="N36" s="72">
        <f>I36+K36+M36</f>
        <v>30.076401681123134</v>
      </c>
      <c r="O36" s="29" t="s">
        <v>93</v>
      </c>
      <c r="P36" s="42"/>
      <c r="Q36" s="42"/>
      <c r="R36" s="42"/>
      <c r="S36" s="42"/>
      <c r="T36" s="42"/>
      <c r="U36" s="42"/>
      <c r="V36" s="42"/>
      <c r="W36" s="42"/>
    </row>
    <row r="37" spans="1:23" s="80" customFormat="1" ht="27" customHeight="1" x14ac:dyDescent="0.3">
      <c r="A37" s="3">
        <v>30</v>
      </c>
      <c r="B37" s="9" t="s">
        <v>512</v>
      </c>
      <c r="C37" s="9" t="s">
        <v>291</v>
      </c>
      <c r="D37" s="9" t="s">
        <v>73</v>
      </c>
      <c r="E37" s="8" t="s">
        <v>463</v>
      </c>
      <c r="F37" s="8" t="s">
        <v>491</v>
      </c>
      <c r="G37" s="3" t="s">
        <v>492</v>
      </c>
      <c r="H37" s="3">
        <v>52.3</v>
      </c>
      <c r="I37" s="75">
        <f>40*$H$7/H37</f>
        <v>11.778202676864245</v>
      </c>
      <c r="J37" s="121">
        <v>6.5</v>
      </c>
      <c r="K37" s="72">
        <f>40*J37/$J$7</f>
        <v>6.5</v>
      </c>
      <c r="L37" s="30">
        <v>30</v>
      </c>
      <c r="M37" s="73">
        <f>20*L37/$L$7</f>
        <v>11.320754716981131</v>
      </c>
      <c r="N37" s="73">
        <f>I37+K37+M37</f>
        <v>29.598957393845378</v>
      </c>
      <c r="O37" s="29" t="s">
        <v>93</v>
      </c>
      <c r="P37" s="42"/>
      <c r="Q37" s="42"/>
      <c r="R37" s="42"/>
      <c r="S37" s="42"/>
      <c r="T37" s="42"/>
      <c r="U37" s="42"/>
      <c r="V37" s="42"/>
      <c r="W37" s="42"/>
    </row>
    <row r="38" spans="1:23" s="36" customFormat="1" ht="27" customHeight="1" x14ac:dyDescent="0.3">
      <c r="A38" s="3">
        <v>31</v>
      </c>
      <c r="B38" s="4" t="s">
        <v>372</v>
      </c>
      <c r="C38" s="4" t="s">
        <v>373</v>
      </c>
      <c r="D38" s="4"/>
      <c r="E38" s="8" t="s">
        <v>366</v>
      </c>
      <c r="F38" s="3" t="s">
        <v>371</v>
      </c>
      <c r="G38" s="3">
        <v>6</v>
      </c>
      <c r="H38" s="1">
        <v>31.4</v>
      </c>
      <c r="I38" s="75">
        <f>40*$H$7/H38</f>
        <v>19.61783439490446</v>
      </c>
      <c r="J38" s="121">
        <v>7</v>
      </c>
      <c r="K38" s="72">
        <f>40*J38/$J$7</f>
        <v>7</v>
      </c>
      <c r="L38" s="23">
        <v>8</v>
      </c>
      <c r="M38" s="72">
        <f>20*L38/$L$7</f>
        <v>3.0188679245283021</v>
      </c>
      <c r="N38" s="72">
        <f>I38+K38+M38</f>
        <v>29.636702319432761</v>
      </c>
      <c r="O38" s="29" t="s">
        <v>93</v>
      </c>
      <c r="P38" s="42"/>
      <c r="Q38" s="42"/>
      <c r="R38" s="42"/>
      <c r="S38" s="42"/>
      <c r="T38" s="42"/>
      <c r="U38" s="42"/>
      <c r="V38" s="42"/>
      <c r="W38" s="42"/>
    </row>
    <row r="39" spans="1:23" s="80" customFormat="1" ht="27" customHeight="1" x14ac:dyDescent="0.3">
      <c r="A39" s="3">
        <v>32</v>
      </c>
      <c r="B39" s="9" t="s">
        <v>497</v>
      </c>
      <c r="C39" s="9" t="s">
        <v>79</v>
      </c>
      <c r="D39" s="9" t="s">
        <v>321</v>
      </c>
      <c r="E39" s="8" t="s">
        <v>463</v>
      </c>
      <c r="F39" s="3" t="s">
        <v>464</v>
      </c>
      <c r="G39" s="3" t="s">
        <v>465</v>
      </c>
      <c r="H39" s="3">
        <v>40.9</v>
      </c>
      <c r="I39" s="75">
        <f>40*$H$7/H39</f>
        <v>15.061124694376529</v>
      </c>
      <c r="J39" s="121">
        <v>5.5</v>
      </c>
      <c r="K39" s="72">
        <f>40*J39/$J$7</f>
        <v>5.5</v>
      </c>
      <c r="L39" s="23">
        <v>20</v>
      </c>
      <c r="M39" s="73">
        <f>20*L39/$L$7</f>
        <v>7.5471698113207548</v>
      </c>
      <c r="N39" s="73">
        <f>I39+K39+M39</f>
        <v>28.108294505697287</v>
      </c>
      <c r="O39" s="29" t="s">
        <v>93</v>
      </c>
      <c r="P39" s="42"/>
      <c r="Q39" s="42"/>
      <c r="R39" s="42"/>
      <c r="S39" s="42"/>
      <c r="T39" s="42"/>
      <c r="U39" s="42"/>
      <c r="V39" s="42"/>
      <c r="W39" s="42"/>
    </row>
    <row r="40" spans="1:23" s="80" customFormat="1" ht="27" customHeight="1" x14ac:dyDescent="0.3">
      <c r="A40" s="3">
        <v>33</v>
      </c>
      <c r="B40" s="15" t="s">
        <v>510</v>
      </c>
      <c r="C40" s="15" t="s">
        <v>229</v>
      </c>
      <c r="D40" s="15" t="s">
        <v>509</v>
      </c>
      <c r="E40" s="8" t="s">
        <v>463</v>
      </c>
      <c r="F40" s="3" t="s">
        <v>464</v>
      </c>
      <c r="G40" s="3" t="s">
        <v>482</v>
      </c>
      <c r="H40" s="3">
        <v>46.9</v>
      </c>
      <c r="I40" s="75">
        <f>40*$H$7/H40</f>
        <v>13.134328358208956</v>
      </c>
      <c r="J40" s="121">
        <v>4.5</v>
      </c>
      <c r="K40" s="72">
        <f>40*J40/$J$7</f>
        <v>4.5</v>
      </c>
      <c r="L40" s="23">
        <v>25</v>
      </c>
      <c r="M40" s="73">
        <f>20*L40/$L$7</f>
        <v>9.433962264150944</v>
      </c>
      <c r="N40" s="73">
        <f>I40+K40+M40</f>
        <v>27.068290622359896</v>
      </c>
      <c r="O40" s="29" t="s">
        <v>93</v>
      </c>
      <c r="P40" s="42"/>
      <c r="Q40" s="42"/>
      <c r="R40" s="42"/>
      <c r="S40" s="42"/>
      <c r="T40" s="42"/>
      <c r="U40" s="42"/>
      <c r="V40" s="42"/>
      <c r="W40" s="42"/>
    </row>
    <row r="41" spans="1:23" s="80" customFormat="1" ht="27" customHeight="1" x14ac:dyDescent="0.3">
      <c r="A41" s="3">
        <v>34</v>
      </c>
      <c r="B41" s="2" t="s">
        <v>323</v>
      </c>
      <c r="C41" s="2" t="s">
        <v>324</v>
      </c>
      <c r="D41" s="2" t="s">
        <v>179</v>
      </c>
      <c r="E41" s="8" t="s">
        <v>247</v>
      </c>
      <c r="F41" s="3" t="s">
        <v>264</v>
      </c>
      <c r="G41" s="3">
        <v>5</v>
      </c>
      <c r="H41" s="1">
        <v>45.59</v>
      </c>
      <c r="I41" s="75">
        <f>40*$H$7/H41</f>
        <v>13.511735029611756</v>
      </c>
      <c r="J41" s="121">
        <v>6</v>
      </c>
      <c r="K41" s="72">
        <f>40*J41/$J$7</f>
        <v>6</v>
      </c>
      <c r="L41" s="23">
        <v>18</v>
      </c>
      <c r="M41" s="72">
        <f>20*L41/$L$7</f>
        <v>6.7924528301886795</v>
      </c>
      <c r="N41" s="72">
        <f>I41+K41+M41</f>
        <v>26.304187859800436</v>
      </c>
      <c r="O41" s="29" t="s">
        <v>93</v>
      </c>
      <c r="P41" s="42"/>
      <c r="Q41" s="42"/>
      <c r="R41" s="42"/>
      <c r="S41" s="42"/>
      <c r="T41" s="42"/>
      <c r="U41" s="42"/>
      <c r="V41" s="42"/>
      <c r="W41" s="42"/>
    </row>
    <row r="42" spans="1:23" s="81" customFormat="1" ht="27" customHeight="1" x14ac:dyDescent="0.3">
      <c r="A42" s="3">
        <v>35</v>
      </c>
      <c r="B42" s="3" t="s">
        <v>507</v>
      </c>
      <c r="C42" s="3" t="s">
        <v>508</v>
      </c>
      <c r="D42" s="3" t="s">
        <v>509</v>
      </c>
      <c r="E42" s="8" t="s">
        <v>463</v>
      </c>
      <c r="F42" s="3" t="s">
        <v>464</v>
      </c>
      <c r="G42" s="3" t="s">
        <v>482</v>
      </c>
      <c r="H42" s="3">
        <v>45.2</v>
      </c>
      <c r="I42" s="75">
        <f>40*$H$7/H42</f>
        <v>13.628318584070795</v>
      </c>
      <c r="J42" s="76">
        <v>5</v>
      </c>
      <c r="K42" s="72">
        <f>40*J42/$J$7</f>
        <v>5</v>
      </c>
      <c r="L42" s="23">
        <v>20</v>
      </c>
      <c r="M42" s="73">
        <f>20*L42/$L$7</f>
        <v>7.5471698113207548</v>
      </c>
      <c r="N42" s="73">
        <f>I42+K42+M42</f>
        <v>26.175488395391554</v>
      </c>
      <c r="O42" s="29" t="s">
        <v>93</v>
      </c>
      <c r="P42" s="42"/>
      <c r="Q42" s="42"/>
      <c r="R42" s="42"/>
      <c r="S42" s="42"/>
      <c r="T42" s="42"/>
      <c r="U42" s="42"/>
      <c r="V42" s="42"/>
      <c r="W42" s="42"/>
    </row>
    <row r="43" spans="1:23" s="36" customFormat="1" ht="27" customHeight="1" x14ac:dyDescent="0.3">
      <c r="A43" s="3">
        <v>36</v>
      </c>
      <c r="B43" s="5" t="s">
        <v>511</v>
      </c>
      <c r="C43" s="5" t="s">
        <v>79</v>
      </c>
      <c r="D43" s="5" t="s">
        <v>175</v>
      </c>
      <c r="E43" s="8" t="s">
        <v>463</v>
      </c>
      <c r="F43" s="3" t="s">
        <v>491</v>
      </c>
      <c r="G43" s="3" t="s">
        <v>492</v>
      </c>
      <c r="H43" s="3">
        <v>55.6</v>
      </c>
      <c r="I43" s="75">
        <f>40*$H$7/H43</f>
        <v>11.079136690647482</v>
      </c>
      <c r="J43" s="121">
        <v>4.5</v>
      </c>
      <c r="K43" s="72">
        <f>40*J43/$J$7</f>
        <v>4.5</v>
      </c>
      <c r="L43" s="30">
        <v>25</v>
      </c>
      <c r="M43" s="73">
        <f>20*L43/$L$7</f>
        <v>9.433962264150944</v>
      </c>
      <c r="N43" s="73">
        <f>I43+K43+M43</f>
        <v>25.013098954798426</v>
      </c>
      <c r="O43" s="29" t="s">
        <v>93</v>
      </c>
      <c r="P43" s="42"/>
      <c r="Q43" s="42"/>
      <c r="R43" s="42"/>
      <c r="S43" s="42"/>
      <c r="T43" s="42"/>
      <c r="U43" s="42"/>
      <c r="V43" s="42"/>
      <c r="W43" s="42"/>
    </row>
    <row r="44" spans="1:23" s="36" customFormat="1" ht="27" customHeight="1" x14ac:dyDescent="0.3">
      <c r="A44" s="3">
        <v>37</v>
      </c>
      <c r="B44" s="2" t="s">
        <v>203</v>
      </c>
      <c r="C44" s="2" t="s">
        <v>128</v>
      </c>
      <c r="D44" s="2" t="s">
        <v>76</v>
      </c>
      <c r="E44" s="3" t="s">
        <v>192</v>
      </c>
      <c r="F44" s="3" t="s">
        <v>193</v>
      </c>
      <c r="G44" s="3">
        <v>6</v>
      </c>
      <c r="H44" s="1">
        <v>75.5</v>
      </c>
      <c r="I44" s="75">
        <f>40*$H$7/H44</f>
        <v>8.1589403973509942</v>
      </c>
      <c r="J44" s="121">
        <v>1</v>
      </c>
      <c r="K44" s="72">
        <f>40*J44/$J$7</f>
        <v>1</v>
      </c>
      <c r="L44" s="23">
        <v>41</v>
      </c>
      <c r="M44" s="72">
        <f>20*L44/$L$7</f>
        <v>15.471698113207546</v>
      </c>
      <c r="N44" s="72">
        <f>I44+K44+M44</f>
        <v>24.630638510558541</v>
      </c>
      <c r="O44" s="29" t="s">
        <v>102</v>
      </c>
      <c r="P44" s="42"/>
      <c r="Q44" s="42"/>
      <c r="R44" s="42"/>
      <c r="S44" s="42"/>
      <c r="T44" s="42"/>
      <c r="U44" s="42"/>
      <c r="V44" s="42"/>
      <c r="W44" s="42"/>
    </row>
    <row r="45" spans="1:23" s="36" customFormat="1" ht="27" customHeight="1" x14ac:dyDescent="0.3">
      <c r="A45" s="3">
        <v>38</v>
      </c>
      <c r="B45" s="82" t="s">
        <v>201</v>
      </c>
      <c r="C45" s="82" t="s">
        <v>202</v>
      </c>
      <c r="D45" s="82" t="s">
        <v>116</v>
      </c>
      <c r="E45" s="3" t="s">
        <v>192</v>
      </c>
      <c r="F45" s="3" t="s">
        <v>193</v>
      </c>
      <c r="G45" s="3">
        <v>6</v>
      </c>
      <c r="H45" s="1">
        <v>77</v>
      </c>
      <c r="I45" s="75">
        <f>40*$H$7/H45</f>
        <v>8</v>
      </c>
      <c r="J45" s="121">
        <v>2</v>
      </c>
      <c r="K45" s="72">
        <f>40*J45/$J$7</f>
        <v>2</v>
      </c>
      <c r="L45" s="23">
        <v>36</v>
      </c>
      <c r="M45" s="72">
        <f>20*L45/$L$7</f>
        <v>13.584905660377359</v>
      </c>
      <c r="N45" s="72">
        <f>I45+K45+M45</f>
        <v>23.584905660377359</v>
      </c>
      <c r="O45" s="29" t="s">
        <v>102</v>
      </c>
      <c r="P45" s="42"/>
      <c r="Q45" s="42"/>
      <c r="R45" s="42"/>
      <c r="S45" s="42"/>
      <c r="T45" s="42"/>
      <c r="U45" s="42"/>
      <c r="V45" s="42"/>
      <c r="W45" s="42"/>
    </row>
    <row r="46" spans="1:23" s="36" customFormat="1" ht="27" customHeight="1" x14ac:dyDescent="0.3">
      <c r="A46" s="3">
        <v>39</v>
      </c>
      <c r="B46" s="2" t="s">
        <v>420</v>
      </c>
      <c r="C46" s="2" t="s">
        <v>217</v>
      </c>
      <c r="D46" s="2" t="s">
        <v>421</v>
      </c>
      <c r="E46" s="8" t="s">
        <v>416</v>
      </c>
      <c r="F46" s="3" t="s">
        <v>419</v>
      </c>
      <c r="G46" s="3">
        <v>6</v>
      </c>
      <c r="H46" s="1">
        <v>56</v>
      </c>
      <c r="I46" s="75">
        <f>40*$H$7/H46</f>
        <v>11</v>
      </c>
      <c r="J46" s="121">
        <v>6.5</v>
      </c>
      <c r="K46" s="72">
        <f>40*J46/$J$7</f>
        <v>6.5</v>
      </c>
      <c r="L46" s="30">
        <v>15</v>
      </c>
      <c r="M46" s="72">
        <f>20*L46/$L$7</f>
        <v>5.6603773584905657</v>
      </c>
      <c r="N46" s="72">
        <f>I46+K46+M46</f>
        <v>23.160377358490564</v>
      </c>
      <c r="O46" s="29" t="s">
        <v>93</v>
      </c>
      <c r="P46" s="42"/>
      <c r="Q46" s="42"/>
      <c r="R46" s="42"/>
      <c r="S46" s="42"/>
      <c r="T46" s="42"/>
      <c r="U46" s="42"/>
      <c r="V46" s="42"/>
      <c r="W46" s="42"/>
    </row>
    <row r="47" spans="1:23" s="36" customFormat="1" ht="27" customHeight="1" x14ac:dyDescent="0.3">
      <c r="A47" s="3">
        <v>40</v>
      </c>
      <c r="B47" s="3" t="s">
        <v>325</v>
      </c>
      <c r="C47" s="3" t="s">
        <v>230</v>
      </c>
      <c r="D47" s="3" t="s">
        <v>73</v>
      </c>
      <c r="E47" s="8" t="s">
        <v>247</v>
      </c>
      <c r="F47" s="3" t="s">
        <v>264</v>
      </c>
      <c r="G47" s="3">
        <v>5</v>
      </c>
      <c r="H47" s="1">
        <v>49.36</v>
      </c>
      <c r="I47" s="75">
        <f>40*$H$7/H47</f>
        <v>12.479740680713128</v>
      </c>
      <c r="J47" s="121">
        <v>4.55</v>
      </c>
      <c r="K47" s="72">
        <f>40*J47/$J$7</f>
        <v>4.55</v>
      </c>
      <c r="L47" s="23">
        <v>15</v>
      </c>
      <c r="M47" s="72">
        <f>20*L47/$L$7</f>
        <v>5.6603773584905657</v>
      </c>
      <c r="N47" s="72">
        <f>I47+K47+M47</f>
        <v>22.690118039203696</v>
      </c>
      <c r="O47" s="29" t="s">
        <v>93</v>
      </c>
      <c r="P47" s="42"/>
      <c r="Q47" s="42"/>
      <c r="R47" s="42"/>
      <c r="S47" s="42"/>
      <c r="T47" s="42"/>
      <c r="U47" s="42"/>
      <c r="V47" s="42"/>
      <c r="W47" s="42"/>
    </row>
    <row r="48" spans="1:23" s="36" customFormat="1" ht="27" customHeight="1" x14ac:dyDescent="0.3">
      <c r="A48" s="3">
        <v>41</v>
      </c>
      <c r="B48" s="7" t="s">
        <v>329</v>
      </c>
      <c r="C48" s="7" t="s">
        <v>58</v>
      </c>
      <c r="D48" s="7" t="s">
        <v>80</v>
      </c>
      <c r="E48" s="8" t="s">
        <v>247</v>
      </c>
      <c r="F48" s="3" t="s">
        <v>264</v>
      </c>
      <c r="G48" s="3">
        <v>5</v>
      </c>
      <c r="H48" s="1">
        <v>46.75</v>
      </c>
      <c r="I48" s="75">
        <f>40*$H$7/H48</f>
        <v>13.176470588235293</v>
      </c>
      <c r="J48" s="121">
        <v>4</v>
      </c>
      <c r="K48" s="72">
        <f>40*J48/$J$7</f>
        <v>4</v>
      </c>
      <c r="L48" s="23">
        <v>13</v>
      </c>
      <c r="M48" s="72">
        <f>20*L48/$L$7</f>
        <v>4.9056603773584904</v>
      </c>
      <c r="N48" s="72">
        <f>I48+K48+M48</f>
        <v>22.082130965593784</v>
      </c>
      <c r="O48" s="29" t="s">
        <v>93</v>
      </c>
      <c r="P48" s="42"/>
      <c r="Q48" s="42"/>
      <c r="R48" s="42"/>
      <c r="S48" s="42"/>
      <c r="T48" s="42"/>
      <c r="U48" s="42"/>
      <c r="V48" s="42"/>
      <c r="W48" s="42"/>
    </row>
    <row r="49" spans="1:23" s="36" customFormat="1" ht="28.2" customHeight="1" x14ac:dyDescent="0.3">
      <c r="A49" s="3">
        <v>42</v>
      </c>
      <c r="B49" s="6" t="s">
        <v>327</v>
      </c>
      <c r="C49" s="6" t="s">
        <v>328</v>
      </c>
      <c r="D49" s="2" t="s">
        <v>321</v>
      </c>
      <c r="E49" s="8" t="s">
        <v>247</v>
      </c>
      <c r="F49" s="3" t="s">
        <v>264</v>
      </c>
      <c r="G49" s="3">
        <v>5</v>
      </c>
      <c r="H49" s="1">
        <v>45.86</v>
      </c>
      <c r="I49" s="75">
        <f>40*$H$7/H49</f>
        <v>13.432184910597471</v>
      </c>
      <c r="J49" s="121">
        <v>4</v>
      </c>
      <c r="K49" s="72">
        <f>40*J49/$J$7</f>
        <v>4</v>
      </c>
      <c r="L49" s="23">
        <v>12</v>
      </c>
      <c r="M49" s="72">
        <f>20*L49/$L$7</f>
        <v>4.5283018867924527</v>
      </c>
      <c r="N49" s="72">
        <f>I49+K49+M49</f>
        <v>21.960486797389922</v>
      </c>
      <c r="O49" s="29" t="s">
        <v>93</v>
      </c>
      <c r="P49" s="42"/>
      <c r="Q49" s="42"/>
      <c r="R49" s="42"/>
      <c r="S49" s="42"/>
      <c r="T49" s="42"/>
      <c r="U49" s="42"/>
      <c r="V49" s="42"/>
      <c r="W49" s="42"/>
    </row>
    <row r="50" spans="1:23" s="36" customFormat="1" ht="27" customHeight="1" x14ac:dyDescent="0.3">
      <c r="A50" s="3">
        <v>43</v>
      </c>
      <c r="B50" s="9" t="s">
        <v>499</v>
      </c>
      <c r="C50" s="9" t="s">
        <v>82</v>
      </c>
      <c r="D50" s="9" t="s">
        <v>234</v>
      </c>
      <c r="E50" s="8" t="s">
        <v>463</v>
      </c>
      <c r="F50" s="3" t="s">
        <v>464</v>
      </c>
      <c r="G50" s="3" t="s">
        <v>465</v>
      </c>
      <c r="H50" s="3">
        <v>59.2</v>
      </c>
      <c r="I50" s="75">
        <f>40*$H$7/H50</f>
        <v>10.405405405405405</v>
      </c>
      <c r="J50" s="121">
        <v>4</v>
      </c>
      <c r="K50" s="72">
        <f>40*J50/$J$7</f>
        <v>4</v>
      </c>
      <c r="L50" s="30">
        <v>20</v>
      </c>
      <c r="M50" s="73">
        <f>20*L50/$L$7</f>
        <v>7.5471698113207548</v>
      </c>
      <c r="N50" s="73">
        <f>I50+K50+M50</f>
        <v>21.95257521672616</v>
      </c>
      <c r="O50" s="24" t="s">
        <v>93</v>
      </c>
      <c r="P50" s="42"/>
      <c r="Q50" s="42"/>
      <c r="R50" s="42"/>
      <c r="S50" s="42"/>
      <c r="T50" s="42"/>
      <c r="U50" s="42"/>
      <c r="V50" s="42"/>
      <c r="W50" s="42"/>
    </row>
    <row r="51" spans="1:23" s="36" customFormat="1" ht="27" customHeight="1" x14ac:dyDescent="0.3">
      <c r="A51" s="3">
        <v>44</v>
      </c>
      <c r="B51" s="2" t="s">
        <v>326</v>
      </c>
      <c r="C51" s="2" t="s">
        <v>113</v>
      </c>
      <c r="D51" s="2" t="s">
        <v>73</v>
      </c>
      <c r="E51" s="8" t="s">
        <v>247</v>
      </c>
      <c r="F51" s="3" t="s">
        <v>264</v>
      </c>
      <c r="G51" s="3">
        <v>5</v>
      </c>
      <c r="H51" s="1">
        <v>54.51</v>
      </c>
      <c r="I51" s="75">
        <f>40*$H$7/H51</f>
        <v>11.300678774536783</v>
      </c>
      <c r="J51" s="121">
        <v>5</v>
      </c>
      <c r="K51" s="72">
        <f>40*J51/$J$7</f>
        <v>5</v>
      </c>
      <c r="L51" s="23">
        <v>14</v>
      </c>
      <c r="M51" s="72">
        <f>20*L51/$L$7</f>
        <v>5.283018867924528</v>
      </c>
      <c r="N51" s="72">
        <f>I51+K51+M51</f>
        <v>21.583697642461313</v>
      </c>
      <c r="O51" s="29" t="s">
        <v>93</v>
      </c>
      <c r="P51" s="42"/>
      <c r="Q51" s="42"/>
      <c r="R51" s="42"/>
      <c r="S51" s="42"/>
      <c r="T51" s="42"/>
      <c r="U51" s="42"/>
      <c r="V51" s="42"/>
      <c r="W51" s="42"/>
    </row>
    <row r="52" spans="1:23" s="36" customFormat="1" ht="27" customHeight="1" x14ac:dyDescent="0.3">
      <c r="A52" s="3">
        <v>45</v>
      </c>
      <c r="B52" s="3" t="s">
        <v>330</v>
      </c>
      <c r="C52" s="3" t="s">
        <v>217</v>
      </c>
      <c r="D52" s="3" t="s">
        <v>80</v>
      </c>
      <c r="E52" s="8" t="s">
        <v>247</v>
      </c>
      <c r="F52" s="3" t="s">
        <v>264</v>
      </c>
      <c r="G52" s="3">
        <v>5</v>
      </c>
      <c r="H52" s="1">
        <v>49.71</v>
      </c>
      <c r="I52" s="75">
        <f>40*$H$7/H52</f>
        <v>12.391872862603098</v>
      </c>
      <c r="J52" s="76">
        <v>4</v>
      </c>
      <c r="K52" s="72">
        <f>40*J52/$J$7</f>
        <v>4</v>
      </c>
      <c r="L52" s="23">
        <v>11</v>
      </c>
      <c r="M52" s="72">
        <f>20*L52/$L$7</f>
        <v>4.1509433962264151</v>
      </c>
      <c r="N52" s="72">
        <f>I52+K52+M52</f>
        <v>20.542816258829511</v>
      </c>
      <c r="O52" s="29" t="s">
        <v>93</v>
      </c>
      <c r="P52" s="42"/>
      <c r="Q52" s="42"/>
      <c r="R52" s="42"/>
      <c r="S52" s="42"/>
      <c r="T52" s="42"/>
      <c r="U52" s="42"/>
      <c r="V52" s="42"/>
      <c r="W52" s="42"/>
    </row>
    <row r="53" spans="1:23" s="36" customFormat="1" ht="27" customHeight="1" x14ac:dyDescent="0.3">
      <c r="A53" s="3">
        <v>46</v>
      </c>
      <c r="B53" s="5" t="s">
        <v>503</v>
      </c>
      <c r="C53" s="5" t="s">
        <v>239</v>
      </c>
      <c r="D53" s="5" t="s">
        <v>175</v>
      </c>
      <c r="E53" s="8" t="s">
        <v>463</v>
      </c>
      <c r="F53" s="3" t="s">
        <v>473</v>
      </c>
      <c r="G53" s="3" t="s">
        <v>474</v>
      </c>
      <c r="H53" s="3">
        <v>46.9</v>
      </c>
      <c r="I53" s="75">
        <f>40*$H$7/H53</f>
        <v>13.134328358208956</v>
      </c>
      <c r="J53" s="121">
        <v>3.5</v>
      </c>
      <c r="K53" s="72">
        <f>40*J53/$J$7</f>
        <v>3.5</v>
      </c>
      <c r="L53" s="23">
        <v>10</v>
      </c>
      <c r="M53" s="73">
        <f>20*L53/$L$7</f>
        <v>3.7735849056603774</v>
      </c>
      <c r="N53" s="73">
        <f>I53+K53+M53</f>
        <v>20.407913263869332</v>
      </c>
      <c r="O53" s="29" t="s">
        <v>93</v>
      </c>
      <c r="P53" s="42"/>
      <c r="Q53" s="42"/>
      <c r="R53" s="42"/>
      <c r="S53" s="42"/>
      <c r="T53" s="42"/>
      <c r="U53" s="42"/>
      <c r="V53" s="42"/>
      <c r="W53" s="42"/>
    </row>
    <row r="54" spans="1:23" s="39" customFormat="1" ht="27" customHeight="1" x14ac:dyDescent="0.3">
      <c r="A54" s="3">
        <v>47</v>
      </c>
      <c r="B54" s="14" t="s">
        <v>504</v>
      </c>
      <c r="C54" s="14" t="s">
        <v>56</v>
      </c>
      <c r="D54" s="9" t="s">
        <v>74</v>
      </c>
      <c r="E54" s="8" t="s">
        <v>463</v>
      </c>
      <c r="F54" s="3" t="s">
        <v>473</v>
      </c>
      <c r="G54" s="3" t="s">
        <v>474</v>
      </c>
      <c r="H54" s="3">
        <v>49.5</v>
      </c>
      <c r="I54" s="75">
        <f>40*$H$7/H54</f>
        <v>12.444444444444445</v>
      </c>
      <c r="J54" s="121">
        <v>2</v>
      </c>
      <c r="K54" s="72">
        <f>40*J54/$J$7</f>
        <v>2</v>
      </c>
      <c r="L54" s="23">
        <v>15</v>
      </c>
      <c r="M54" s="73">
        <f>20*L54/$L$7</f>
        <v>5.6603773584905657</v>
      </c>
      <c r="N54" s="73">
        <f>I54+K54+M54</f>
        <v>20.10482180293501</v>
      </c>
      <c r="O54" s="29" t="s">
        <v>93</v>
      </c>
      <c r="P54" s="42"/>
      <c r="Q54" s="42"/>
      <c r="R54" s="42"/>
      <c r="S54" s="42"/>
      <c r="T54" s="42"/>
      <c r="U54" s="42"/>
      <c r="V54" s="42"/>
      <c r="W54" s="42"/>
    </row>
    <row r="55" spans="1:23" s="39" customFormat="1" ht="27" customHeight="1" x14ac:dyDescent="0.3">
      <c r="A55" s="3">
        <v>48</v>
      </c>
      <c r="B55" s="2" t="s">
        <v>333</v>
      </c>
      <c r="C55" s="2" t="s">
        <v>334</v>
      </c>
      <c r="D55" s="2" t="s">
        <v>74</v>
      </c>
      <c r="E55" s="8" t="s">
        <v>247</v>
      </c>
      <c r="F55" s="3" t="s">
        <v>264</v>
      </c>
      <c r="G55" s="3">
        <v>5</v>
      </c>
      <c r="H55" s="1">
        <v>50</v>
      </c>
      <c r="I55" s="75">
        <f>40*$H$7/H55</f>
        <v>12.32</v>
      </c>
      <c r="J55" s="121">
        <v>4</v>
      </c>
      <c r="K55" s="72">
        <f>40*J55/$J$7</f>
        <v>4</v>
      </c>
      <c r="L55" s="23">
        <v>10</v>
      </c>
      <c r="M55" s="72">
        <f>20*L55/$L$7</f>
        <v>3.7735849056603774</v>
      </c>
      <c r="N55" s="72">
        <f>I55+K55+M55</f>
        <v>20.093584905660379</v>
      </c>
      <c r="O55" s="29" t="s">
        <v>93</v>
      </c>
      <c r="P55" s="42"/>
      <c r="Q55" s="42"/>
      <c r="R55" s="42"/>
      <c r="S55" s="42"/>
      <c r="T55" s="42"/>
      <c r="U55" s="42"/>
      <c r="V55" s="42"/>
      <c r="W55" s="42"/>
    </row>
    <row r="56" spans="1:23" s="39" customFormat="1" ht="27" customHeight="1" x14ac:dyDescent="0.3">
      <c r="A56" s="3">
        <v>49</v>
      </c>
      <c r="B56" s="2" t="s">
        <v>198</v>
      </c>
      <c r="C56" s="2" t="s">
        <v>82</v>
      </c>
      <c r="D56" s="2" t="s">
        <v>80</v>
      </c>
      <c r="E56" s="8" t="s">
        <v>192</v>
      </c>
      <c r="F56" s="3" t="s">
        <v>193</v>
      </c>
      <c r="G56" s="3">
        <v>6</v>
      </c>
      <c r="H56" s="1">
        <v>62</v>
      </c>
      <c r="I56" s="75">
        <f>40*$H$7/H56</f>
        <v>9.935483870967742</v>
      </c>
      <c r="J56" s="121">
        <v>5.5</v>
      </c>
      <c r="K56" s="72">
        <f>40*J56/$J$7</f>
        <v>5.5</v>
      </c>
      <c r="L56" s="23">
        <v>12</v>
      </c>
      <c r="M56" s="72">
        <f>20*L56/$L$7</f>
        <v>4.5283018867924527</v>
      </c>
      <c r="N56" s="72">
        <f>I56+K56+M56</f>
        <v>19.963785757760196</v>
      </c>
      <c r="O56" s="29" t="s">
        <v>652</v>
      </c>
      <c r="P56" s="42"/>
      <c r="Q56" s="42"/>
      <c r="R56" s="42"/>
      <c r="S56" s="42"/>
      <c r="T56" s="42"/>
      <c r="U56" s="42"/>
      <c r="V56" s="42"/>
      <c r="W56" s="42"/>
    </row>
    <row r="57" spans="1:23" s="39" customFormat="1" ht="27" customHeight="1" x14ac:dyDescent="0.3">
      <c r="A57" s="3">
        <v>50</v>
      </c>
      <c r="B57" s="15" t="s">
        <v>505</v>
      </c>
      <c r="C57" s="15" t="s">
        <v>506</v>
      </c>
      <c r="D57" s="15" t="s">
        <v>158</v>
      </c>
      <c r="E57" s="8" t="s">
        <v>463</v>
      </c>
      <c r="F57" s="3" t="s">
        <v>464</v>
      </c>
      <c r="G57" s="3" t="s">
        <v>482</v>
      </c>
      <c r="H57" s="3">
        <v>59.8</v>
      </c>
      <c r="I57" s="75">
        <f>40*$H$7/H57</f>
        <v>10.301003344481606</v>
      </c>
      <c r="J57" s="121">
        <v>4</v>
      </c>
      <c r="K57" s="72">
        <f>40*J57/$J$7</f>
        <v>4</v>
      </c>
      <c r="L57" s="23">
        <v>15</v>
      </c>
      <c r="M57" s="73">
        <f>20*L57/$L$7</f>
        <v>5.6603773584905657</v>
      </c>
      <c r="N57" s="73">
        <f>I57+K57+M57</f>
        <v>19.961380702972171</v>
      </c>
      <c r="O57" s="24" t="s">
        <v>93</v>
      </c>
      <c r="P57" s="42"/>
      <c r="Q57" s="42"/>
      <c r="R57" s="42"/>
      <c r="S57" s="42"/>
      <c r="T57" s="42"/>
      <c r="U57" s="42"/>
      <c r="V57" s="42"/>
      <c r="W57" s="42"/>
    </row>
    <row r="58" spans="1:23" s="39" customFormat="1" ht="27" customHeight="1" x14ac:dyDescent="0.3">
      <c r="A58" s="3">
        <v>51</v>
      </c>
      <c r="B58" s="4" t="s">
        <v>199</v>
      </c>
      <c r="C58" s="4" t="s">
        <v>200</v>
      </c>
      <c r="D58" s="4" t="s">
        <v>119</v>
      </c>
      <c r="E58" s="8" t="s">
        <v>192</v>
      </c>
      <c r="F58" s="3" t="s">
        <v>193</v>
      </c>
      <c r="G58" s="3">
        <v>6</v>
      </c>
      <c r="H58" s="1">
        <v>63</v>
      </c>
      <c r="I58" s="75">
        <f>40*$H$7/H58</f>
        <v>9.7777777777777786</v>
      </c>
      <c r="J58" s="121">
        <v>6</v>
      </c>
      <c r="K58" s="72">
        <f>40*J58/$J$7</f>
        <v>6</v>
      </c>
      <c r="L58" s="23">
        <v>11</v>
      </c>
      <c r="M58" s="72">
        <f>20*L58/$L$7</f>
        <v>4.1509433962264151</v>
      </c>
      <c r="N58" s="72">
        <f>I58+K58+M58</f>
        <v>19.928721174004195</v>
      </c>
      <c r="O58" s="29" t="s">
        <v>90</v>
      </c>
      <c r="P58" s="42"/>
      <c r="Q58" s="42"/>
      <c r="R58" s="42"/>
      <c r="S58" s="42"/>
      <c r="T58" s="42"/>
      <c r="U58" s="42"/>
      <c r="V58" s="42"/>
      <c r="W58" s="42"/>
    </row>
    <row r="59" spans="1:23" s="39" customFormat="1" ht="27" customHeight="1" x14ac:dyDescent="0.3">
      <c r="A59" s="3">
        <v>52</v>
      </c>
      <c r="B59" s="5" t="s">
        <v>331</v>
      </c>
      <c r="C59" s="5" t="s">
        <v>328</v>
      </c>
      <c r="D59" s="5" t="s">
        <v>332</v>
      </c>
      <c r="E59" s="8" t="s">
        <v>247</v>
      </c>
      <c r="F59" s="3" t="s">
        <v>264</v>
      </c>
      <c r="G59" s="3">
        <v>5</v>
      </c>
      <c r="H59" s="1">
        <v>56.61</v>
      </c>
      <c r="I59" s="75">
        <f>40*$H$7/H59</f>
        <v>10.881469704999116</v>
      </c>
      <c r="J59" s="121">
        <v>4.5</v>
      </c>
      <c r="K59" s="72">
        <f>40*J59/$J$7</f>
        <v>4.5</v>
      </c>
      <c r="L59" s="23">
        <v>10</v>
      </c>
      <c r="M59" s="72">
        <f>20*L59/$L$7</f>
        <v>3.7735849056603774</v>
      </c>
      <c r="N59" s="72">
        <f>I59+K59+M59</f>
        <v>19.155054610659494</v>
      </c>
      <c r="O59" s="29" t="s">
        <v>93</v>
      </c>
      <c r="P59" s="42"/>
      <c r="Q59" s="42"/>
      <c r="R59" s="42"/>
      <c r="S59" s="42"/>
      <c r="T59" s="42"/>
      <c r="U59" s="42"/>
      <c r="V59" s="42"/>
      <c r="W59" s="42"/>
    </row>
    <row r="60" spans="1:23" s="39" customFormat="1" ht="27" customHeight="1" x14ac:dyDescent="0.3">
      <c r="A60" s="3">
        <v>53</v>
      </c>
      <c r="B60" s="4" t="s">
        <v>97</v>
      </c>
      <c r="C60" s="4" t="s">
        <v>98</v>
      </c>
      <c r="D60" s="4" t="s">
        <v>73</v>
      </c>
      <c r="E60" s="8" t="s">
        <v>88</v>
      </c>
      <c r="F60" s="3" t="s">
        <v>89</v>
      </c>
      <c r="G60" s="3">
        <v>5</v>
      </c>
      <c r="H60" s="1">
        <v>57.84</v>
      </c>
      <c r="I60" s="75">
        <f>40*$H$7/H60</f>
        <v>10.650069156293222</v>
      </c>
      <c r="J60" s="121">
        <v>0</v>
      </c>
      <c r="K60" s="72">
        <f>40*J60/$J$7</f>
        <v>0</v>
      </c>
      <c r="L60" s="23">
        <v>16</v>
      </c>
      <c r="M60" s="72">
        <f>20*L60/$L$7</f>
        <v>6.0377358490566042</v>
      </c>
      <c r="N60" s="72">
        <f>I60+K60+M60</f>
        <v>16.687805005349826</v>
      </c>
      <c r="O60" s="29" t="s">
        <v>93</v>
      </c>
      <c r="P60" s="42"/>
      <c r="Q60" s="42"/>
      <c r="R60" s="42"/>
      <c r="S60" s="42"/>
      <c r="T60" s="42"/>
      <c r="U60" s="42"/>
      <c r="V60" s="42"/>
      <c r="W60" s="42"/>
    </row>
    <row r="61" spans="1:23" s="39" customFormat="1" ht="31.8" customHeight="1" x14ac:dyDescent="0.3">
      <c r="A61" s="3">
        <v>54</v>
      </c>
      <c r="B61" s="4" t="s">
        <v>422</v>
      </c>
      <c r="C61" s="4" t="s">
        <v>217</v>
      </c>
      <c r="D61" s="4" t="s">
        <v>215</v>
      </c>
      <c r="E61" s="8" t="s">
        <v>416</v>
      </c>
      <c r="F61" s="3" t="s">
        <v>423</v>
      </c>
      <c r="G61" s="3">
        <v>6</v>
      </c>
      <c r="H61" s="1">
        <v>120</v>
      </c>
      <c r="I61" s="75">
        <f>40*$H$7/H61</f>
        <v>5.1333333333333337</v>
      </c>
      <c r="J61" s="121">
        <v>4</v>
      </c>
      <c r="K61" s="72">
        <f>40*J61/$J$7</f>
        <v>4</v>
      </c>
      <c r="L61" s="23">
        <v>9</v>
      </c>
      <c r="M61" s="72">
        <f>20*L61/$L$7</f>
        <v>3.3962264150943398</v>
      </c>
      <c r="N61" s="72">
        <f>I61+K61+M61</f>
        <v>12.529559748427673</v>
      </c>
      <c r="O61" s="29" t="s">
        <v>93</v>
      </c>
      <c r="P61" s="42"/>
      <c r="Q61" s="42"/>
      <c r="R61" s="42"/>
      <c r="S61" s="42"/>
      <c r="T61" s="42"/>
      <c r="U61" s="42"/>
      <c r="V61" s="42"/>
      <c r="W61" s="42"/>
    </row>
    <row r="62" spans="1:23" s="36" customFormat="1" ht="27" customHeight="1" thickBot="1" x14ac:dyDescent="0.35">
      <c r="A62" s="3">
        <v>55</v>
      </c>
      <c r="B62" s="2" t="s">
        <v>369</v>
      </c>
      <c r="C62" s="2" t="s">
        <v>370</v>
      </c>
      <c r="D62" s="2"/>
      <c r="E62" s="8" t="s">
        <v>366</v>
      </c>
      <c r="F62" s="3" t="s">
        <v>371</v>
      </c>
      <c r="G62" s="3">
        <v>5</v>
      </c>
      <c r="H62" s="1"/>
      <c r="I62" s="75">
        <v>0</v>
      </c>
      <c r="J62" s="121"/>
      <c r="K62" s="72">
        <f>40*J62/$J$7</f>
        <v>0</v>
      </c>
      <c r="L62" s="30">
        <v>8</v>
      </c>
      <c r="M62" s="72">
        <f>20*L62/$L$7</f>
        <v>3.0188679245283021</v>
      </c>
      <c r="N62" s="72">
        <f>I62+K62+M62</f>
        <v>3.0188679245283021</v>
      </c>
      <c r="O62" s="29" t="s">
        <v>93</v>
      </c>
      <c r="P62" s="42"/>
      <c r="Q62" s="42"/>
      <c r="R62" s="42"/>
      <c r="S62" s="42"/>
      <c r="T62" s="42"/>
      <c r="U62" s="42"/>
      <c r="V62" s="42"/>
      <c r="W62" s="42"/>
    </row>
    <row r="63" spans="1:23" ht="15.75" customHeight="1" x14ac:dyDescent="0.3">
      <c r="A63" s="48"/>
      <c r="B63" s="44"/>
      <c r="C63" s="45"/>
      <c r="D63" s="45"/>
      <c r="E63" s="45"/>
      <c r="F63" s="45"/>
      <c r="G63" s="45"/>
      <c r="H63" s="46"/>
      <c r="I63" s="45"/>
      <c r="M63" s="49"/>
      <c r="O63" s="83"/>
    </row>
    <row r="64" spans="1:23" ht="16.2" thickBot="1" x14ac:dyDescent="0.35">
      <c r="A64" s="48"/>
      <c r="B64" s="48"/>
      <c r="C64" s="48"/>
      <c r="D64" s="48"/>
      <c r="E64" s="47"/>
      <c r="F64" s="47"/>
      <c r="G64" s="47"/>
      <c r="M64" s="49"/>
      <c r="O64" s="83"/>
    </row>
    <row r="65" spans="1:15" x14ac:dyDescent="0.3">
      <c r="A65" s="48"/>
      <c r="B65" s="44"/>
      <c r="C65" s="45"/>
      <c r="D65" s="45"/>
      <c r="E65" s="45"/>
      <c r="F65" s="45"/>
      <c r="G65" s="45"/>
      <c r="H65" s="46"/>
      <c r="M65" s="49"/>
      <c r="O65" s="83"/>
    </row>
    <row r="66" spans="1:15" x14ac:dyDescent="0.3">
      <c r="A66" s="48"/>
      <c r="B66" s="48"/>
      <c r="C66" s="48"/>
      <c r="D66" s="48"/>
    </row>
    <row r="67" spans="1:15" x14ac:dyDescent="0.3">
      <c r="A67" s="48"/>
      <c r="B67" s="48"/>
      <c r="C67" s="48"/>
      <c r="D67" s="48"/>
    </row>
    <row r="68" spans="1:15" x14ac:dyDescent="0.3">
      <c r="A68" s="48"/>
      <c r="B68" s="48"/>
      <c r="C68" s="48"/>
      <c r="D68" s="48"/>
    </row>
    <row r="69" spans="1:15" x14ac:dyDescent="0.3">
      <c r="A69" s="48"/>
      <c r="B69" s="48"/>
      <c r="C69" s="48"/>
      <c r="D69" s="48"/>
    </row>
    <row r="70" spans="1:15" x14ac:dyDescent="0.3">
      <c r="A70" s="48"/>
      <c r="B70" s="48"/>
      <c r="C70" s="48"/>
      <c r="D70" s="48"/>
    </row>
    <row r="71" spans="1:15" x14ac:dyDescent="0.3">
      <c r="A71" s="48"/>
      <c r="B71" s="48"/>
      <c r="C71" s="48"/>
      <c r="D71" s="48"/>
    </row>
    <row r="72" spans="1:15" x14ac:dyDescent="0.3">
      <c r="A72" s="48"/>
      <c r="B72" s="48"/>
      <c r="C72" s="48"/>
      <c r="D72" s="48"/>
    </row>
    <row r="73" spans="1:15" x14ac:dyDescent="0.3">
      <c r="A73" s="48"/>
      <c r="B73" s="48"/>
      <c r="C73" s="48"/>
      <c r="D73" s="48"/>
    </row>
    <row r="74" spans="1:15" x14ac:dyDescent="0.3">
      <c r="A74" s="48"/>
      <c r="B74" s="48"/>
      <c r="C74" s="48"/>
      <c r="D74" s="48"/>
    </row>
    <row r="75" spans="1:15" x14ac:dyDescent="0.3">
      <c r="A75" s="48"/>
      <c r="B75" s="48"/>
      <c r="C75" s="48"/>
      <c r="D75" s="48"/>
    </row>
    <row r="76" spans="1:15" x14ac:dyDescent="0.3">
      <c r="A76" s="48"/>
      <c r="B76" s="48"/>
      <c r="C76" s="48"/>
      <c r="D76" s="48"/>
    </row>
    <row r="77" spans="1:15" x14ac:dyDescent="0.3">
      <c r="A77" s="48"/>
      <c r="B77" s="48"/>
      <c r="C77" s="48"/>
      <c r="D77" s="48"/>
    </row>
    <row r="78" spans="1:15" x14ac:dyDescent="0.3">
      <c r="A78" s="84"/>
      <c r="B78" s="84"/>
      <c r="C78" s="84"/>
      <c r="D78" s="84"/>
    </row>
  </sheetData>
  <protectedRanges>
    <protectedRange password="CA9C" sqref="J62 J38 J7:J10" name="Диапазон2_1_1_1"/>
    <protectedRange password="CA9C" sqref="G62:H62 G38:H38 B38:D38 B62:D62 B8:D10 G8:H10" name="Диапазон1_1_1_1"/>
    <protectedRange password="CA9C" sqref="E62:F62 E38:F38 E8:F10" name="Диапазон1_1_1_1_2"/>
    <protectedRange password="CA9C" sqref="J11:J12" name="Диапазон2_1_1_1_2"/>
    <protectedRange password="CA9C" sqref="G11:H12 B11:E12" name="Диапазон1_1_1_1_3"/>
    <protectedRange password="CA9C" sqref="F11" name="Диапазон1_1_1_1_1_2"/>
    <protectedRange password="CA9C" sqref="F12" name="Диапазон1_1_1_1_2_2"/>
    <protectedRange password="CA9C" sqref="J13:J15" name="Диапазон2_1_1_1_3"/>
    <protectedRange password="CA9C" sqref="B13:H15" name="Диапазон1_1_1_1_4"/>
    <protectedRange password="CA9C" sqref="J16:J19" name="Диапазон2_1_1_1_4"/>
    <protectedRange password="CA9C" sqref="B16:D19 G16:H19" name="Диапазон1_1_1_1_5"/>
    <protectedRange password="CA9C" sqref="F16" name="Диапазон1_1_1_1_1_3"/>
    <protectedRange password="CA9C" sqref="E16" name="Диапазон1_2"/>
    <protectedRange password="CA9C" sqref="F17:F19" name="Диапазон1_1_1_1_2_3"/>
    <protectedRange password="CA9C" sqref="E17:E19" name="Диапазон1_1_1"/>
    <protectedRange password="CA9C" sqref="J20:J22" name="Диапазон2_1_1_1_5"/>
    <protectedRange password="CA9C" sqref="B20:H22" name="Диапазон1_1_1_1_6"/>
    <protectedRange password="CA9C" sqref="J23:J34" name="Диапазон2_1_1_1_1"/>
    <protectedRange password="CA9C" sqref="B24:H34" name="Диапазон1_1_1_1_1"/>
    <protectedRange password="CA9C" sqref="J35:J36" name="Диапазон2_1_1_1_7"/>
    <protectedRange password="CA9C" sqref="B35:H36" name="Диапазон1_1_1_1_8"/>
    <protectedRange sqref="J37 J39:J42" name="Диапазон2_1_1_1_6"/>
    <protectedRange sqref="B39:D42 F39:H41 G42:H42 B37:E37 G37:H37" name="Диапазон1_1_1_1_7"/>
    <protectedRange sqref="E39" name="Диапазон1_1_1_1_1_1"/>
    <protectedRange sqref="E40" name="Диапазон1_1_1_1_2_1"/>
    <protectedRange sqref="E41" name="Диапазон1_1_1_1_3_1"/>
    <protectedRange sqref="F37" name="Диапазон1_1_1_1_4_1"/>
    <protectedRange sqref="E42" name="Диапазон1_1_1_1_3_1_1"/>
    <protectedRange sqref="F42" name="Диапазон1_1_1_1_5_1"/>
    <protectedRange password="CA9C" sqref="J43:J45" name="Диапазон2_1_1_1_8"/>
    <protectedRange password="CA9C" sqref="B43:H45" name="Диапазон1_1_1_1_9"/>
    <protectedRange password="CA9C" sqref="J46:J49" name="Диапазон2_1_1_1_9"/>
    <protectedRange password="CA9C" sqref="B46:H49" name="Диапазон1_1_1_1_10"/>
    <protectedRange password="CA9C" sqref="J50:J61" name="Диапазон2_1_1_1_11"/>
    <protectedRange password="CA9C" sqref="B50:D61 G50:H61" name="Диапазон1_1_1_1_12"/>
    <protectedRange password="CA9C" sqref="E50:E61" name="Диапазон1_1_1_1_2_5"/>
    <protectedRange password="CA9C" sqref="F50:F52 F57:F59" name="Диапазон1_1_1_2_1"/>
    <protectedRange password="CA9C" sqref="F53:F56" name="Диапазон1_1_1_3_1"/>
    <protectedRange password="CA9C" sqref="F60:F61" name="Диапазон1_1_1_4_1"/>
  </protectedRange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6"/>
  <sheetViews>
    <sheetView zoomScale="90" workbookViewId="0">
      <selection activeCell="X14" sqref="X14"/>
    </sheetView>
  </sheetViews>
  <sheetFormatPr defaultColWidth="9.109375" defaultRowHeight="15.6" x14ac:dyDescent="0.3"/>
  <cols>
    <col min="1" max="1" width="4.109375" style="36" customWidth="1"/>
    <col min="2" max="2" width="13.33203125" style="36" customWidth="1"/>
    <col min="3" max="3" width="11.6640625" style="36" customWidth="1"/>
    <col min="4" max="4" width="15.6640625" style="36" customWidth="1"/>
    <col min="5" max="5" width="34.109375" style="43" customWidth="1"/>
    <col min="6" max="6" width="35" style="43" customWidth="1"/>
    <col min="7" max="7" width="10.33203125" style="43" customWidth="1"/>
    <col min="8" max="10" width="9.109375" style="49" hidden="1" customWidth="1"/>
    <col min="11" max="11" width="9.6640625" style="49" hidden="1" customWidth="1"/>
    <col min="12" max="12" width="8.109375" style="49" hidden="1" customWidth="1"/>
    <col min="13" max="13" width="9.6640625" style="49" hidden="1" customWidth="1"/>
    <col min="14" max="14" width="7.88671875" style="49" hidden="1" customWidth="1"/>
    <col min="15" max="15" width="9.6640625" style="83" hidden="1" customWidth="1"/>
    <col min="16" max="16" width="10.5546875" style="49" customWidth="1"/>
    <col min="17" max="17" width="10" style="42" customWidth="1"/>
    <col min="18" max="16384" width="9.109375" style="42"/>
  </cols>
  <sheetData>
    <row r="1" spans="1:20" x14ac:dyDescent="0.3">
      <c r="A1" s="123" t="s">
        <v>656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20" ht="16.2" thickBot="1" x14ac:dyDescent="0.35">
      <c r="A2" s="50" t="s">
        <v>23</v>
      </c>
      <c r="B2" s="50"/>
      <c r="C2" s="50"/>
      <c r="D2" s="50"/>
      <c r="E2" s="50"/>
      <c r="F2" s="51"/>
      <c r="G2" s="51"/>
      <c r="H2" s="44" t="s">
        <v>18</v>
      </c>
      <c r="I2" s="44"/>
      <c r="J2" s="44"/>
      <c r="K2" s="45"/>
      <c r="L2" s="45"/>
      <c r="M2" s="45"/>
      <c r="N2" s="45"/>
      <c r="O2" s="45"/>
      <c r="P2" s="45"/>
      <c r="Q2" s="131"/>
    </row>
    <row r="3" spans="1:20" s="36" customFormat="1" ht="45" customHeight="1" x14ac:dyDescent="0.3">
      <c r="A3" s="52" t="s">
        <v>0</v>
      </c>
      <c r="B3" s="52" t="s">
        <v>10</v>
      </c>
      <c r="C3" s="52" t="s">
        <v>11</v>
      </c>
      <c r="D3" s="52" t="s">
        <v>12</v>
      </c>
      <c r="E3" s="53" t="s">
        <v>8</v>
      </c>
      <c r="F3" s="54" t="s">
        <v>20</v>
      </c>
      <c r="G3" s="54" t="s">
        <v>1</v>
      </c>
      <c r="H3" s="126" t="s">
        <v>17</v>
      </c>
      <c r="I3" s="126"/>
      <c r="J3" s="126"/>
      <c r="K3" s="127"/>
      <c r="L3" s="127" t="s">
        <v>9</v>
      </c>
      <c r="M3" s="127"/>
      <c r="N3" s="127" t="s">
        <v>2</v>
      </c>
      <c r="O3" s="127"/>
      <c r="P3" s="132" t="s">
        <v>13</v>
      </c>
      <c r="Q3" s="136" t="s">
        <v>4</v>
      </c>
    </row>
    <row r="4" spans="1:20" s="36" customFormat="1" x14ac:dyDescent="0.3">
      <c r="A4" s="55"/>
      <c r="B4" s="55"/>
      <c r="C4" s="55"/>
      <c r="D4" s="55"/>
      <c r="E4" s="56"/>
      <c r="F4" s="57"/>
      <c r="G4" s="57"/>
      <c r="H4" s="126"/>
      <c r="I4" s="126"/>
      <c r="J4" s="126"/>
      <c r="K4" s="127"/>
      <c r="L4" s="127"/>
      <c r="M4" s="127"/>
      <c r="N4" s="127"/>
      <c r="O4" s="127"/>
      <c r="P4" s="132"/>
      <c r="Q4" s="137"/>
    </row>
    <row r="5" spans="1:20" s="36" customFormat="1" ht="26.4" x14ac:dyDescent="0.3">
      <c r="A5" s="55"/>
      <c r="B5" s="55"/>
      <c r="C5" s="55"/>
      <c r="D5" s="55"/>
      <c r="E5" s="56"/>
      <c r="F5" s="57"/>
      <c r="G5" s="57"/>
      <c r="H5" s="33" t="s">
        <v>5</v>
      </c>
      <c r="I5" s="33" t="s">
        <v>640</v>
      </c>
      <c r="J5" s="33"/>
      <c r="K5" s="28" t="s">
        <v>6</v>
      </c>
      <c r="L5" s="28" t="s">
        <v>7</v>
      </c>
      <c r="M5" s="28" t="s">
        <v>6</v>
      </c>
      <c r="N5" s="28" t="s">
        <v>3</v>
      </c>
      <c r="O5" s="23" t="s">
        <v>6</v>
      </c>
      <c r="P5" s="132"/>
      <c r="Q5" s="137"/>
    </row>
    <row r="6" spans="1:20" s="36" customFormat="1" ht="16.2" thickBot="1" x14ac:dyDescent="0.35">
      <c r="A6" s="58"/>
      <c r="B6" s="58"/>
      <c r="C6" s="58"/>
      <c r="D6" s="58"/>
      <c r="E6" s="59"/>
      <c r="F6" s="57"/>
      <c r="G6" s="57"/>
      <c r="H6" s="60"/>
      <c r="I6" s="60"/>
      <c r="J6" s="60"/>
      <c r="K6" s="28" t="s">
        <v>16</v>
      </c>
      <c r="L6" s="61"/>
      <c r="M6" s="28" t="s">
        <v>16</v>
      </c>
      <c r="N6" s="61"/>
      <c r="O6" s="28" t="s">
        <v>15</v>
      </c>
      <c r="P6" s="133" t="s">
        <v>14</v>
      </c>
      <c r="Q6" s="137"/>
      <c r="T6" s="130"/>
    </row>
    <row r="7" spans="1:20" s="36" customFormat="1" ht="16.2" customHeight="1" thickBot="1" x14ac:dyDescent="0.35">
      <c r="A7" s="41"/>
      <c r="B7" s="62"/>
      <c r="C7" s="62"/>
      <c r="D7" s="62"/>
      <c r="E7" s="62"/>
      <c r="F7" s="63"/>
      <c r="G7" s="63"/>
      <c r="H7" s="32">
        <v>17.7</v>
      </c>
      <c r="I7" s="64"/>
      <c r="J7" s="64"/>
      <c r="K7" s="65"/>
      <c r="L7" s="66">
        <v>10</v>
      </c>
      <c r="M7" s="67"/>
      <c r="N7" s="68">
        <v>53</v>
      </c>
      <c r="O7" s="69"/>
      <c r="P7" s="134"/>
      <c r="Q7" s="138"/>
      <c r="R7" s="70"/>
    </row>
    <row r="8" spans="1:20" s="36" customFormat="1" ht="27" customHeight="1" x14ac:dyDescent="0.3">
      <c r="A8" s="3">
        <v>1</v>
      </c>
      <c r="B8" s="5" t="s">
        <v>297</v>
      </c>
      <c r="C8" s="5" t="s">
        <v>298</v>
      </c>
      <c r="D8" s="5" t="s">
        <v>299</v>
      </c>
      <c r="E8" s="8" t="s">
        <v>247</v>
      </c>
      <c r="F8" s="3" t="s">
        <v>264</v>
      </c>
      <c r="G8" s="3">
        <v>8</v>
      </c>
      <c r="H8" s="1">
        <v>24.11</v>
      </c>
      <c r="I8" s="27">
        <v>1</v>
      </c>
      <c r="J8" s="22">
        <f t="shared" ref="J8:J35" si="0">H8/I8</f>
        <v>24.11</v>
      </c>
      <c r="K8" s="75">
        <f t="shared" ref="K8:K39" si="1">40*$H$7/J8</f>
        <v>29.365408544172542</v>
      </c>
      <c r="L8" s="28">
        <v>10</v>
      </c>
      <c r="M8" s="72">
        <f t="shared" ref="M8:M39" si="2">40*L8/$L$7</f>
        <v>40</v>
      </c>
      <c r="N8" s="23">
        <v>52</v>
      </c>
      <c r="O8" s="72">
        <f t="shared" ref="O8:O39" si="3">20*N8/$N$7</f>
        <v>19.622641509433961</v>
      </c>
      <c r="P8" s="73">
        <f t="shared" ref="P8:P35" si="4">K8+M8+O8</f>
        <v>88.9880500536065</v>
      </c>
      <c r="Q8" s="135" t="s">
        <v>90</v>
      </c>
    </row>
    <row r="9" spans="1:20" s="36" customFormat="1" ht="27" customHeight="1" x14ac:dyDescent="0.3">
      <c r="A9" s="3">
        <v>2</v>
      </c>
      <c r="B9" s="4" t="s">
        <v>237</v>
      </c>
      <c r="C9" s="4" t="s">
        <v>44</v>
      </c>
      <c r="D9" s="4" t="s">
        <v>71</v>
      </c>
      <c r="E9" s="8" t="s">
        <v>226</v>
      </c>
      <c r="F9" s="3" t="s">
        <v>222</v>
      </c>
      <c r="G9" s="3">
        <v>8</v>
      </c>
      <c r="H9" s="3">
        <v>17.7</v>
      </c>
      <c r="I9" s="27">
        <v>1</v>
      </c>
      <c r="J9" s="22">
        <f t="shared" si="0"/>
        <v>17.7</v>
      </c>
      <c r="K9" s="75">
        <f t="shared" si="1"/>
        <v>40</v>
      </c>
      <c r="L9" s="28">
        <v>10.3</v>
      </c>
      <c r="M9" s="72">
        <f t="shared" si="2"/>
        <v>41.2</v>
      </c>
      <c r="N9" s="23">
        <v>5.2</v>
      </c>
      <c r="O9" s="72">
        <f t="shared" si="3"/>
        <v>1.9622641509433962</v>
      </c>
      <c r="P9" s="73">
        <f t="shared" si="4"/>
        <v>83.1622641509434</v>
      </c>
      <c r="Q9" s="24" t="s">
        <v>654</v>
      </c>
    </row>
    <row r="10" spans="1:20" s="36" customFormat="1" ht="27" customHeight="1" x14ac:dyDescent="0.3">
      <c r="A10" s="3">
        <v>3</v>
      </c>
      <c r="B10" s="20" t="s">
        <v>300</v>
      </c>
      <c r="C10" s="20" t="s">
        <v>24</v>
      </c>
      <c r="D10" s="20" t="s">
        <v>267</v>
      </c>
      <c r="E10" s="3" t="s">
        <v>247</v>
      </c>
      <c r="F10" s="3" t="s">
        <v>277</v>
      </c>
      <c r="G10" s="3">
        <v>8</v>
      </c>
      <c r="H10" s="1">
        <v>29.4</v>
      </c>
      <c r="I10" s="27">
        <v>1</v>
      </c>
      <c r="J10" s="22">
        <f t="shared" si="0"/>
        <v>29.4</v>
      </c>
      <c r="K10" s="75">
        <f t="shared" si="1"/>
        <v>24.081632653061227</v>
      </c>
      <c r="L10" s="28">
        <v>9.5</v>
      </c>
      <c r="M10" s="72">
        <f t="shared" si="2"/>
        <v>38</v>
      </c>
      <c r="N10" s="30">
        <v>52</v>
      </c>
      <c r="O10" s="72">
        <f t="shared" si="3"/>
        <v>19.622641509433961</v>
      </c>
      <c r="P10" s="73">
        <f t="shared" si="4"/>
        <v>81.704274162495182</v>
      </c>
      <c r="Q10" s="29" t="s">
        <v>102</v>
      </c>
    </row>
    <row r="11" spans="1:20" s="36" customFormat="1" ht="27" customHeight="1" x14ac:dyDescent="0.3">
      <c r="A11" s="3">
        <v>4</v>
      </c>
      <c r="B11" s="3" t="s">
        <v>301</v>
      </c>
      <c r="C11" s="3" t="s">
        <v>302</v>
      </c>
      <c r="D11" s="3" t="s">
        <v>236</v>
      </c>
      <c r="E11" s="3" t="s">
        <v>247</v>
      </c>
      <c r="F11" s="3" t="s">
        <v>248</v>
      </c>
      <c r="G11" s="3">
        <v>7</v>
      </c>
      <c r="H11" s="1">
        <v>27.62</v>
      </c>
      <c r="I11" s="27">
        <v>1</v>
      </c>
      <c r="J11" s="22">
        <f t="shared" si="0"/>
        <v>27.62</v>
      </c>
      <c r="K11" s="75">
        <f t="shared" si="1"/>
        <v>25.633598841419261</v>
      </c>
      <c r="L11" s="76">
        <v>9</v>
      </c>
      <c r="M11" s="72">
        <f t="shared" si="2"/>
        <v>36</v>
      </c>
      <c r="N11" s="23">
        <v>50</v>
      </c>
      <c r="O11" s="72">
        <f t="shared" si="3"/>
        <v>18.867924528301888</v>
      </c>
      <c r="P11" s="73">
        <f t="shared" si="4"/>
        <v>80.501523369721141</v>
      </c>
      <c r="Q11" s="29" t="s">
        <v>102</v>
      </c>
    </row>
    <row r="12" spans="1:20" s="36" customFormat="1" ht="27" customHeight="1" x14ac:dyDescent="0.3">
      <c r="A12" s="3">
        <v>5</v>
      </c>
      <c r="B12" s="3" t="s">
        <v>521</v>
      </c>
      <c r="C12" s="3" t="s">
        <v>522</v>
      </c>
      <c r="D12" s="3" t="s">
        <v>61</v>
      </c>
      <c r="E12" s="3" t="s">
        <v>463</v>
      </c>
      <c r="F12" s="3" t="s">
        <v>491</v>
      </c>
      <c r="G12" s="3" t="s">
        <v>523</v>
      </c>
      <c r="H12" s="3">
        <v>29.7</v>
      </c>
      <c r="I12" s="22">
        <v>1</v>
      </c>
      <c r="J12" s="22">
        <f t="shared" si="0"/>
        <v>29.7</v>
      </c>
      <c r="K12" s="75">
        <f t="shared" si="1"/>
        <v>23.838383838383837</v>
      </c>
      <c r="L12" s="28">
        <v>9.4</v>
      </c>
      <c r="M12" s="72">
        <f t="shared" si="2"/>
        <v>37.6</v>
      </c>
      <c r="N12" s="23">
        <v>45</v>
      </c>
      <c r="O12" s="72">
        <f t="shared" si="3"/>
        <v>16.981132075471699</v>
      </c>
      <c r="P12" s="73">
        <f t="shared" si="4"/>
        <v>78.419515913855548</v>
      </c>
      <c r="Q12" s="24"/>
    </row>
    <row r="13" spans="1:20" s="36" customFormat="1" ht="27" customHeight="1" x14ac:dyDescent="0.3">
      <c r="A13" s="3">
        <v>6</v>
      </c>
      <c r="B13" s="3" t="s">
        <v>529</v>
      </c>
      <c r="C13" s="3" t="s">
        <v>136</v>
      </c>
      <c r="D13" s="3" t="s">
        <v>51</v>
      </c>
      <c r="E13" s="8" t="s">
        <v>463</v>
      </c>
      <c r="F13" s="3" t="s">
        <v>491</v>
      </c>
      <c r="G13" s="3" t="s">
        <v>523</v>
      </c>
      <c r="H13" s="3">
        <v>31.1</v>
      </c>
      <c r="I13" s="22">
        <v>1</v>
      </c>
      <c r="J13" s="22">
        <f t="shared" si="0"/>
        <v>31.1</v>
      </c>
      <c r="K13" s="75">
        <f t="shared" si="1"/>
        <v>22.765273311897104</v>
      </c>
      <c r="L13" s="28">
        <v>9.5</v>
      </c>
      <c r="M13" s="72">
        <f t="shared" si="2"/>
        <v>38</v>
      </c>
      <c r="N13" s="30">
        <v>40</v>
      </c>
      <c r="O13" s="72">
        <f t="shared" si="3"/>
        <v>15.09433962264151</v>
      </c>
      <c r="P13" s="73">
        <f t="shared" si="4"/>
        <v>75.859612934538617</v>
      </c>
      <c r="Q13" s="24" t="s">
        <v>102</v>
      </c>
    </row>
    <row r="14" spans="1:20" s="36" customFormat="1" ht="27" customHeight="1" x14ac:dyDescent="0.3">
      <c r="A14" s="3">
        <v>7</v>
      </c>
      <c r="B14" s="2" t="s">
        <v>639</v>
      </c>
      <c r="C14" s="2" t="s">
        <v>86</v>
      </c>
      <c r="D14" s="2" t="s">
        <v>61</v>
      </c>
      <c r="E14" s="3" t="s">
        <v>609</v>
      </c>
      <c r="F14" s="3" t="s">
        <v>610</v>
      </c>
      <c r="G14" s="3">
        <v>7</v>
      </c>
      <c r="H14" s="1">
        <v>24.91</v>
      </c>
      <c r="I14" s="22">
        <v>1</v>
      </c>
      <c r="J14" s="22">
        <f t="shared" si="0"/>
        <v>24.91</v>
      </c>
      <c r="K14" s="75">
        <f t="shared" si="1"/>
        <v>28.422320353271779</v>
      </c>
      <c r="L14" s="28">
        <v>7.8</v>
      </c>
      <c r="M14" s="72">
        <f t="shared" si="2"/>
        <v>31.2</v>
      </c>
      <c r="N14" s="23">
        <v>42</v>
      </c>
      <c r="O14" s="72">
        <f t="shared" si="3"/>
        <v>15.849056603773585</v>
      </c>
      <c r="P14" s="73">
        <f t="shared" si="4"/>
        <v>75.471376957045365</v>
      </c>
      <c r="Q14" s="29">
        <v>1</v>
      </c>
    </row>
    <row r="15" spans="1:20" s="36" customFormat="1" ht="25.5" customHeight="1" x14ac:dyDescent="0.3">
      <c r="A15" s="3">
        <v>8</v>
      </c>
      <c r="B15" s="6" t="s">
        <v>303</v>
      </c>
      <c r="C15" s="6" t="s">
        <v>188</v>
      </c>
      <c r="D15" s="2" t="s">
        <v>48</v>
      </c>
      <c r="E15" s="3" t="s">
        <v>247</v>
      </c>
      <c r="F15" s="3" t="s">
        <v>264</v>
      </c>
      <c r="G15" s="3">
        <v>8</v>
      </c>
      <c r="H15" s="1">
        <v>29</v>
      </c>
      <c r="I15" s="27">
        <v>1</v>
      </c>
      <c r="J15" s="22">
        <f t="shared" si="0"/>
        <v>29</v>
      </c>
      <c r="K15" s="75">
        <f t="shared" si="1"/>
        <v>24.413793103448278</v>
      </c>
      <c r="L15" s="28">
        <v>8</v>
      </c>
      <c r="M15" s="72">
        <f t="shared" si="2"/>
        <v>32</v>
      </c>
      <c r="N15" s="23">
        <v>44</v>
      </c>
      <c r="O15" s="72">
        <f t="shared" si="3"/>
        <v>16.60377358490566</v>
      </c>
      <c r="P15" s="73">
        <f t="shared" si="4"/>
        <v>73.017566688353938</v>
      </c>
      <c r="Q15" s="29" t="s">
        <v>102</v>
      </c>
      <c r="R15" s="70"/>
    </row>
    <row r="16" spans="1:20" s="36" customFormat="1" ht="27" customHeight="1" x14ac:dyDescent="0.3">
      <c r="A16" s="3">
        <v>9</v>
      </c>
      <c r="B16" s="16" t="s">
        <v>493</v>
      </c>
      <c r="C16" s="16" t="s">
        <v>105</v>
      </c>
      <c r="D16" s="16" t="s">
        <v>71</v>
      </c>
      <c r="E16" s="8" t="s">
        <v>463</v>
      </c>
      <c r="F16" s="3" t="s">
        <v>491</v>
      </c>
      <c r="G16" s="3" t="s">
        <v>523</v>
      </c>
      <c r="H16" s="77">
        <v>29.8</v>
      </c>
      <c r="I16" s="22">
        <v>1</v>
      </c>
      <c r="J16" s="22">
        <f t="shared" si="0"/>
        <v>29.8</v>
      </c>
      <c r="K16" s="75">
        <f t="shared" si="1"/>
        <v>23.758389261744966</v>
      </c>
      <c r="L16" s="78">
        <v>8.9</v>
      </c>
      <c r="M16" s="72">
        <f t="shared" si="2"/>
        <v>35.6</v>
      </c>
      <c r="N16" s="30">
        <v>31</v>
      </c>
      <c r="O16" s="72">
        <f t="shared" si="3"/>
        <v>11.69811320754717</v>
      </c>
      <c r="P16" s="73">
        <f t="shared" si="4"/>
        <v>71.056502469292141</v>
      </c>
      <c r="Q16" s="24"/>
    </row>
    <row r="17" spans="1:17" s="36" customFormat="1" ht="27" customHeight="1" x14ac:dyDescent="0.3">
      <c r="A17" s="3">
        <v>10</v>
      </c>
      <c r="B17" s="4" t="s">
        <v>633</v>
      </c>
      <c r="C17" s="4" t="s">
        <v>634</v>
      </c>
      <c r="D17" s="4" t="s">
        <v>635</v>
      </c>
      <c r="E17" s="3" t="s">
        <v>609</v>
      </c>
      <c r="F17" s="3" t="s">
        <v>610</v>
      </c>
      <c r="G17" s="3">
        <v>8</v>
      </c>
      <c r="H17" s="1">
        <v>31.12</v>
      </c>
      <c r="I17" s="22">
        <v>1</v>
      </c>
      <c r="J17" s="22">
        <f t="shared" si="0"/>
        <v>31.12</v>
      </c>
      <c r="K17" s="75">
        <f t="shared" si="1"/>
        <v>22.750642673521849</v>
      </c>
      <c r="L17" s="28">
        <v>8</v>
      </c>
      <c r="M17" s="72">
        <f t="shared" si="2"/>
        <v>32</v>
      </c>
      <c r="N17" s="23">
        <v>41</v>
      </c>
      <c r="O17" s="72">
        <f t="shared" si="3"/>
        <v>15.471698113207546</v>
      </c>
      <c r="P17" s="73">
        <f t="shared" si="4"/>
        <v>70.222340786729404</v>
      </c>
      <c r="Q17" s="29">
        <v>2</v>
      </c>
    </row>
    <row r="18" spans="1:17" s="36" customFormat="1" ht="27" customHeight="1" x14ac:dyDescent="0.3">
      <c r="A18" s="3">
        <v>11</v>
      </c>
      <c r="B18" s="2" t="s">
        <v>265</v>
      </c>
      <c r="C18" s="2" t="s">
        <v>302</v>
      </c>
      <c r="D18" s="2" t="s">
        <v>207</v>
      </c>
      <c r="E18" s="3" t="s">
        <v>247</v>
      </c>
      <c r="F18" s="3" t="s">
        <v>248</v>
      </c>
      <c r="G18" s="3">
        <v>7</v>
      </c>
      <c r="H18" s="1">
        <v>23.31</v>
      </c>
      <c r="I18" s="27">
        <v>1</v>
      </c>
      <c r="J18" s="22">
        <f t="shared" si="0"/>
        <v>23.31</v>
      </c>
      <c r="K18" s="75">
        <f t="shared" si="1"/>
        <v>30.373230373230374</v>
      </c>
      <c r="L18" s="28">
        <v>7</v>
      </c>
      <c r="M18" s="72">
        <f t="shared" si="2"/>
        <v>28</v>
      </c>
      <c r="N18" s="23">
        <v>30</v>
      </c>
      <c r="O18" s="72">
        <f t="shared" si="3"/>
        <v>11.320754716981131</v>
      </c>
      <c r="P18" s="73">
        <f t="shared" ref="P18:P19" si="5">K18+M18+O18</f>
        <v>69.693985090211498</v>
      </c>
      <c r="Q18" s="29" t="s">
        <v>102</v>
      </c>
    </row>
    <row r="19" spans="1:17" s="36" customFormat="1" ht="27" customHeight="1" x14ac:dyDescent="0.3">
      <c r="A19" s="3">
        <v>12</v>
      </c>
      <c r="B19" s="3" t="s">
        <v>524</v>
      </c>
      <c r="C19" s="3" t="s">
        <v>131</v>
      </c>
      <c r="D19" s="3" t="s">
        <v>72</v>
      </c>
      <c r="E19" s="3" t="s">
        <v>463</v>
      </c>
      <c r="F19" s="3" t="s">
        <v>491</v>
      </c>
      <c r="G19" s="3" t="s">
        <v>523</v>
      </c>
      <c r="H19" s="3">
        <v>35.1</v>
      </c>
      <c r="I19" s="22">
        <v>1</v>
      </c>
      <c r="J19" s="22">
        <f t="shared" si="0"/>
        <v>35.1</v>
      </c>
      <c r="K19" s="75">
        <f t="shared" si="1"/>
        <v>20.17094017094017</v>
      </c>
      <c r="L19" s="28">
        <v>8.1</v>
      </c>
      <c r="M19" s="72">
        <f t="shared" si="2"/>
        <v>32.4</v>
      </c>
      <c r="N19" s="23">
        <v>37</v>
      </c>
      <c r="O19" s="72">
        <f t="shared" si="3"/>
        <v>13.962264150943396</v>
      </c>
      <c r="P19" s="73">
        <f t="shared" si="5"/>
        <v>66.533204321883559</v>
      </c>
      <c r="Q19" s="24"/>
    </row>
    <row r="20" spans="1:17" s="39" customFormat="1" ht="26.4" customHeight="1" x14ac:dyDescent="0.25">
      <c r="A20" s="3">
        <v>13</v>
      </c>
      <c r="B20" s="11" t="s">
        <v>392</v>
      </c>
      <c r="C20" s="11" t="s">
        <v>393</v>
      </c>
      <c r="D20" s="11" t="s">
        <v>394</v>
      </c>
      <c r="E20" s="10" t="s">
        <v>381</v>
      </c>
      <c r="F20" s="10" t="s">
        <v>395</v>
      </c>
      <c r="G20" s="10">
        <v>7</v>
      </c>
      <c r="H20" s="34">
        <v>32.58</v>
      </c>
      <c r="I20" s="27">
        <v>1</v>
      </c>
      <c r="J20" s="22">
        <f t="shared" si="0"/>
        <v>32.58</v>
      </c>
      <c r="K20" s="75">
        <f t="shared" si="1"/>
        <v>21.731123388581953</v>
      </c>
      <c r="L20" s="37">
        <v>8</v>
      </c>
      <c r="M20" s="72">
        <f t="shared" si="2"/>
        <v>32</v>
      </c>
      <c r="N20" s="38">
        <v>30</v>
      </c>
      <c r="O20" s="72">
        <f t="shared" si="3"/>
        <v>11.320754716981131</v>
      </c>
      <c r="P20" s="73">
        <f t="shared" ref="P20" si="6">K20+M20+O20</f>
        <v>65.051878105563077</v>
      </c>
      <c r="Q20" s="24" t="s">
        <v>90</v>
      </c>
    </row>
    <row r="21" spans="1:17" s="39" customFormat="1" ht="27" customHeight="1" x14ac:dyDescent="0.25">
      <c r="A21" s="3">
        <v>14</v>
      </c>
      <c r="B21" s="7" t="s">
        <v>281</v>
      </c>
      <c r="C21" s="7" t="s">
        <v>304</v>
      </c>
      <c r="D21" s="7" t="s">
        <v>41</v>
      </c>
      <c r="E21" s="3" t="s">
        <v>247</v>
      </c>
      <c r="F21" s="3" t="s">
        <v>264</v>
      </c>
      <c r="G21" s="3">
        <v>8</v>
      </c>
      <c r="H21" s="1">
        <v>40.08</v>
      </c>
      <c r="I21" s="27">
        <v>1</v>
      </c>
      <c r="J21" s="22">
        <f t="shared" si="0"/>
        <v>40.08</v>
      </c>
      <c r="K21" s="75">
        <f t="shared" si="1"/>
        <v>17.664670658682635</v>
      </c>
      <c r="L21" s="28">
        <v>6</v>
      </c>
      <c r="M21" s="72">
        <f t="shared" si="2"/>
        <v>24</v>
      </c>
      <c r="N21" s="23">
        <v>45</v>
      </c>
      <c r="O21" s="72">
        <f t="shared" si="3"/>
        <v>16.981132075471699</v>
      </c>
      <c r="P21" s="72">
        <f t="shared" si="4"/>
        <v>58.645802734154337</v>
      </c>
      <c r="Q21" s="29" t="s">
        <v>93</v>
      </c>
    </row>
    <row r="22" spans="1:17" s="39" customFormat="1" ht="27" customHeight="1" x14ac:dyDescent="0.25">
      <c r="A22" s="3">
        <v>15</v>
      </c>
      <c r="B22" s="11" t="s">
        <v>396</v>
      </c>
      <c r="C22" s="11" t="s">
        <v>269</v>
      </c>
      <c r="D22" s="11" t="s">
        <v>190</v>
      </c>
      <c r="E22" s="10" t="s">
        <v>381</v>
      </c>
      <c r="F22" s="10" t="s">
        <v>395</v>
      </c>
      <c r="G22" s="10">
        <v>8</v>
      </c>
      <c r="H22" s="34">
        <v>37.06</v>
      </c>
      <c r="I22" s="27">
        <v>1</v>
      </c>
      <c r="J22" s="22">
        <f t="shared" si="0"/>
        <v>37.06</v>
      </c>
      <c r="K22" s="75">
        <f t="shared" si="1"/>
        <v>19.104155423637344</v>
      </c>
      <c r="L22" s="37">
        <v>6.5</v>
      </c>
      <c r="M22" s="72">
        <f t="shared" si="2"/>
        <v>26</v>
      </c>
      <c r="N22" s="38">
        <v>35</v>
      </c>
      <c r="O22" s="72">
        <f t="shared" si="3"/>
        <v>13.20754716981132</v>
      </c>
      <c r="P22" s="79">
        <f t="shared" si="4"/>
        <v>58.311702593448665</v>
      </c>
      <c r="Q22" s="24" t="s">
        <v>384</v>
      </c>
    </row>
    <row r="23" spans="1:17" s="39" customFormat="1" ht="27" customHeight="1" x14ac:dyDescent="0.25">
      <c r="A23" s="3">
        <v>16</v>
      </c>
      <c r="B23" s="2" t="s">
        <v>29</v>
      </c>
      <c r="C23" s="2" t="s">
        <v>30</v>
      </c>
      <c r="D23" s="2" t="s">
        <v>31</v>
      </c>
      <c r="E23" s="3" t="s">
        <v>25</v>
      </c>
      <c r="F23" s="3" t="s">
        <v>26</v>
      </c>
      <c r="G23" s="3">
        <v>8</v>
      </c>
      <c r="H23" s="1">
        <v>28.2</v>
      </c>
      <c r="I23" s="22">
        <v>0.9</v>
      </c>
      <c r="J23" s="22">
        <f t="shared" si="0"/>
        <v>31.333333333333332</v>
      </c>
      <c r="K23" s="75">
        <f t="shared" si="1"/>
        <v>22.595744680851066</v>
      </c>
      <c r="L23" s="28">
        <v>6.5</v>
      </c>
      <c r="M23" s="72">
        <f t="shared" si="2"/>
        <v>26</v>
      </c>
      <c r="N23" s="23">
        <v>25</v>
      </c>
      <c r="O23" s="72">
        <f t="shared" si="3"/>
        <v>9.433962264150944</v>
      </c>
      <c r="P23" s="72">
        <f t="shared" si="4"/>
        <v>58.029706945002012</v>
      </c>
      <c r="Q23" s="29"/>
    </row>
    <row r="24" spans="1:17" s="36" customFormat="1" ht="27" customHeight="1" x14ac:dyDescent="0.3">
      <c r="A24" s="3">
        <v>17</v>
      </c>
      <c r="B24" s="11" t="s">
        <v>397</v>
      </c>
      <c r="C24" s="11" t="s">
        <v>393</v>
      </c>
      <c r="D24" s="11" t="s">
        <v>236</v>
      </c>
      <c r="E24" s="12" t="s">
        <v>381</v>
      </c>
      <c r="F24" s="10" t="s">
        <v>395</v>
      </c>
      <c r="G24" s="10">
        <v>8</v>
      </c>
      <c r="H24" s="34">
        <v>42</v>
      </c>
      <c r="I24" s="27">
        <v>1</v>
      </c>
      <c r="J24" s="22">
        <f t="shared" si="0"/>
        <v>42</v>
      </c>
      <c r="K24" s="75">
        <f t="shared" si="1"/>
        <v>16.857142857142858</v>
      </c>
      <c r="L24" s="37">
        <v>7.5</v>
      </c>
      <c r="M24" s="72">
        <f t="shared" si="2"/>
        <v>30</v>
      </c>
      <c r="N24" s="40">
        <v>27</v>
      </c>
      <c r="O24" s="72">
        <f t="shared" si="3"/>
        <v>10.188679245283019</v>
      </c>
      <c r="P24" s="79">
        <f t="shared" si="4"/>
        <v>57.04582210242588</v>
      </c>
      <c r="Q24" s="24" t="s">
        <v>93</v>
      </c>
    </row>
    <row r="25" spans="1:17" s="80" customFormat="1" ht="27" customHeight="1" x14ac:dyDescent="0.3">
      <c r="A25" s="3">
        <v>18</v>
      </c>
      <c r="B25" s="9" t="s">
        <v>602</v>
      </c>
      <c r="C25" s="9" t="s">
        <v>603</v>
      </c>
      <c r="D25" s="9" t="s">
        <v>604</v>
      </c>
      <c r="E25" s="8" t="s">
        <v>579</v>
      </c>
      <c r="F25" s="3" t="s">
        <v>598</v>
      </c>
      <c r="G25" s="3">
        <v>8</v>
      </c>
      <c r="H25" s="3">
        <v>34</v>
      </c>
      <c r="I25" s="22">
        <v>1</v>
      </c>
      <c r="J25" s="22">
        <f t="shared" si="0"/>
        <v>34</v>
      </c>
      <c r="K25" s="75">
        <f t="shared" si="1"/>
        <v>20.823529411764707</v>
      </c>
      <c r="L25" s="28">
        <v>6.6</v>
      </c>
      <c r="M25" s="72">
        <f t="shared" si="2"/>
        <v>26.4</v>
      </c>
      <c r="N25" s="30">
        <v>18</v>
      </c>
      <c r="O25" s="72">
        <f t="shared" si="3"/>
        <v>6.7924528301886795</v>
      </c>
      <c r="P25" s="73">
        <f t="shared" si="4"/>
        <v>54.015982241953381</v>
      </c>
      <c r="Q25" s="24" t="s">
        <v>90</v>
      </c>
    </row>
    <row r="26" spans="1:17" s="80" customFormat="1" ht="27" customHeight="1" x14ac:dyDescent="0.3">
      <c r="A26" s="3">
        <v>19</v>
      </c>
      <c r="B26" s="4" t="s">
        <v>27</v>
      </c>
      <c r="C26" s="4" t="s">
        <v>28</v>
      </c>
      <c r="D26" s="4" t="s">
        <v>71</v>
      </c>
      <c r="E26" s="8" t="s">
        <v>25</v>
      </c>
      <c r="F26" s="3" t="s">
        <v>26</v>
      </c>
      <c r="G26" s="3">
        <v>8</v>
      </c>
      <c r="H26" s="1">
        <v>31.3</v>
      </c>
      <c r="I26" s="22">
        <v>0.9</v>
      </c>
      <c r="J26" s="22">
        <f t="shared" si="0"/>
        <v>34.777777777777779</v>
      </c>
      <c r="K26" s="75">
        <f t="shared" si="1"/>
        <v>20.357827476038338</v>
      </c>
      <c r="L26" s="28">
        <v>6.7</v>
      </c>
      <c r="M26" s="72">
        <f t="shared" si="2"/>
        <v>26.8</v>
      </c>
      <c r="N26" s="23">
        <v>18</v>
      </c>
      <c r="O26" s="72">
        <f t="shared" si="3"/>
        <v>6.7924528301886795</v>
      </c>
      <c r="P26" s="72">
        <f t="shared" si="4"/>
        <v>53.950280306227015</v>
      </c>
      <c r="Q26" s="29"/>
    </row>
    <row r="27" spans="1:17" s="80" customFormat="1" ht="27" customHeight="1" x14ac:dyDescent="0.3">
      <c r="A27" s="3">
        <v>20</v>
      </c>
      <c r="B27" s="4" t="s">
        <v>452</v>
      </c>
      <c r="C27" s="4"/>
      <c r="D27" s="4"/>
      <c r="E27" s="8" t="s">
        <v>439</v>
      </c>
      <c r="F27" s="3" t="s">
        <v>440</v>
      </c>
      <c r="G27" s="3">
        <v>8</v>
      </c>
      <c r="H27" s="1">
        <v>50.7</v>
      </c>
      <c r="I27" s="22">
        <v>1</v>
      </c>
      <c r="J27" s="22">
        <f t="shared" si="0"/>
        <v>50.7</v>
      </c>
      <c r="K27" s="75">
        <f t="shared" si="1"/>
        <v>13.964497041420117</v>
      </c>
      <c r="L27" s="28">
        <v>9.6</v>
      </c>
      <c r="M27" s="72">
        <f t="shared" si="2"/>
        <v>38.4</v>
      </c>
      <c r="N27" s="23">
        <v>3</v>
      </c>
      <c r="O27" s="72">
        <f t="shared" si="3"/>
        <v>1.1320754716981132</v>
      </c>
      <c r="P27" s="73">
        <f t="shared" si="4"/>
        <v>53.496572513118231</v>
      </c>
      <c r="Q27" s="29"/>
    </row>
    <row r="28" spans="1:17" s="80" customFormat="1" ht="27" customHeight="1" x14ac:dyDescent="0.3">
      <c r="A28" s="3">
        <v>21</v>
      </c>
      <c r="B28" s="10" t="s">
        <v>398</v>
      </c>
      <c r="C28" s="10" t="s">
        <v>53</v>
      </c>
      <c r="D28" s="10" t="s">
        <v>399</v>
      </c>
      <c r="E28" s="12" t="s">
        <v>381</v>
      </c>
      <c r="F28" s="10" t="s">
        <v>395</v>
      </c>
      <c r="G28" s="10">
        <v>7</v>
      </c>
      <c r="H28" s="34">
        <v>30</v>
      </c>
      <c r="I28" s="27">
        <v>1</v>
      </c>
      <c r="J28" s="22">
        <f t="shared" si="0"/>
        <v>30</v>
      </c>
      <c r="K28" s="75">
        <f t="shared" si="1"/>
        <v>23.6</v>
      </c>
      <c r="L28" s="37">
        <v>5</v>
      </c>
      <c r="M28" s="72">
        <f t="shared" si="2"/>
        <v>20</v>
      </c>
      <c r="N28" s="38">
        <v>25</v>
      </c>
      <c r="O28" s="72">
        <f t="shared" si="3"/>
        <v>9.433962264150944</v>
      </c>
      <c r="P28" s="79">
        <f t="shared" si="4"/>
        <v>53.033962264150944</v>
      </c>
      <c r="Q28" s="24" t="s">
        <v>93</v>
      </c>
    </row>
    <row r="29" spans="1:17" s="81" customFormat="1" ht="27" customHeight="1" x14ac:dyDescent="0.25">
      <c r="A29" s="3">
        <v>22</v>
      </c>
      <c r="B29" s="2" t="s">
        <v>428</v>
      </c>
      <c r="C29" s="2" t="s">
        <v>24</v>
      </c>
      <c r="D29" s="2" t="s">
        <v>190</v>
      </c>
      <c r="E29" s="8" t="s">
        <v>416</v>
      </c>
      <c r="F29" s="3" t="s">
        <v>423</v>
      </c>
      <c r="G29" s="3">
        <v>7</v>
      </c>
      <c r="H29" s="1">
        <v>58</v>
      </c>
      <c r="I29" s="22">
        <v>0.9</v>
      </c>
      <c r="J29" s="22">
        <f t="shared" si="0"/>
        <v>64.444444444444443</v>
      </c>
      <c r="K29" s="75">
        <f t="shared" si="1"/>
        <v>10.986206896551725</v>
      </c>
      <c r="L29" s="28">
        <v>9</v>
      </c>
      <c r="M29" s="72">
        <f t="shared" si="2"/>
        <v>36</v>
      </c>
      <c r="N29" s="23">
        <v>16</v>
      </c>
      <c r="O29" s="72">
        <f t="shared" si="3"/>
        <v>6.0377358490566042</v>
      </c>
      <c r="P29" s="72">
        <f t="shared" si="4"/>
        <v>53.023942745608323</v>
      </c>
      <c r="Q29" s="29"/>
    </row>
    <row r="30" spans="1:17" s="36" customFormat="1" ht="27" customHeight="1" x14ac:dyDescent="0.3">
      <c r="A30" s="3">
        <v>23</v>
      </c>
      <c r="B30" s="9" t="s">
        <v>605</v>
      </c>
      <c r="C30" s="9" t="s">
        <v>24</v>
      </c>
      <c r="D30" s="9" t="s">
        <v>137</v>
      </c>
      <c r="E30" s="8" t="s">
        <v>579</v>
      </c>
      <c r="F30" s="3" t="s">
        <v>598</v>
      </c>
      <c r="G30" s="3">
        <v>8</v>
      </c>
      <c r="H30" s="3">
        <v>31</v>
      </c>
      <c r="I30" s="22">
        <v>1</v>
      </c>
      <c r="J30" s="22">
        <f t="shared" si="0"/>
        <v>31</v>
      </c>
      <c r="K30" s="75">
        <f t="shared" si="1"/>
        <v>22.838709677419356</v>
      </c>
      <c r="L30" s="28">
        <v>6.5</v>
      </c>
      <c r="M30" s="72">
        <f t="shared" si="2"/>
        <v>26</v>
      </c>
      <c r="N30" s="30">
        <v>10</v>
      </c>
      <c r="O30" s="72">
        <f t="shared" si="3"/>
        <v>3.7735849056603774</v>
      </c>
      <c r="P30" s="73">
        <f t="shared" si="4"/>
        <v>52.612294583079738</v>
      </c>
      <c r="Q30" s="24" t="s">
        <v>102</v>
      </c>
    </row>
    <row r="31" spans="1:17" s="36" customFormat="1" ht="27" customHeight="1" x14ac:dyDescent="0.3">
      <c r="A31" s="3">
        <v>24</v>
      </c>
      <c r="B31" s="9" t="s">
        <v>599</v>
      </c>
      <c r="C31" s="9" t="s">
        <v>136</v>
      </c>
      <c r="D31" s="9" t="s">
        <v>87</v>
      </c>
      <c r="E31" s="3" t="s">
        <v>579</v>
      </c>
      <c r="F31" s="3" t="s">
        <v>598</v>
      </c>
      <c r="G31" s="3">
        <v>8</v>
      </c>
      <c r="H31" s="3">
        <v>39</v>
      </c>
      <c r="I31" s="22">
        <v>1</v>
      </c>
      <c r="J31" s="22">
        <f t="shared" si="0"/>
        <v>39</v>
      </c>
      <c r="K31" s="75">
        <f t="shared" si="1"/>
        <v>18.153846153846153</v>
      </c>
      <c r="L31" s="28">
        <v>6.5</v>
      </c>
      <c r="M31" s="72">
        <f t="shared" si="2"/>
        <v>26</v>
      </c>
      <c r="N31" s="23">
        <v>20</v>
      </c>
      <c r="O31" s="72">
        <f t="shared" si="3"/>
        <v>7.5471698113207548</v>
      </c>
      <c r="P31" s="73">
        <f t="shared" si="4"/>
        <v>51.70101596516691</v>
      </c>
      <c r="Q31" s="24"/>
    </row>
    <row r="32" spans="1:17" s="36" customFormat="1" ht="27" customHeight="1" x14ac:dyDescent="0.3">
      <c r="A32" s="3">
        <v>25</v>
      </c>
      <c r="B32" s="3" t="s">
        <v>606</v>
      </c>
      <c r="C32" s="3" t="s">
        <v>337</v>
      </c>
      <c r="D32" s="3" t="s">
        <v>87</v>
      </c>
      <c r="E32" s="3" t="s">
        <v>579</v>
      </c>
      <c r="F32" s="3" t="s">
        <v>580</v>
      </c>
      <c r="G32" s="3">
        <v>8</v>
      </c>
      <c r="H32" s="3">
        <v>32</v>
      </c>
      <c r="I32" s="22">
        <v>1</v>
      </c>
      <c r="J32" s="22">
        <f t="shared" si="0"/>
        <v>32</v>
      </c>
      <c r="K32" s="75">
        <f t="shared" si="1"/>
        <v>22.125</v>
      </c>
      <c r="L32" s="28">
        <v>6.5</v>
      </c>
      <c r="M32" s="72">
        <f t="shared" si="2"/>
        <v>26</v>
      </c>
      <c r="N32" s="23">
        <v>9</v>
      </c>
      <c r="O32" s="72">
        <f t="shared" si="3"/>
        <v>3.3962264150943398</v>
      </c>
      <c r="P32" s="73">
        <f t="shared" si="4"/>
        <v>51.52122641509434</v>
      </c>
      <c r="Q32" s="24"/>
    </row>
    <row r="33" spans="1:17" s="36" customFormat="1" ht="27" customHeight="1" x14ac:dyDescent="0.3">
      <c r="A33" s="3">
        <v>26</v>
      </c>
      <c r="B33" s="2" t="s">
        <v>450</v>
      </c>
      <c r="C33" s="2" t="s">
        <v>451</v>
      </c>
      <c r="D33" s="2" t="s">
        <v>71</v>
      </c>
      <c r="E33" s="3" t="s">
        <v>439</v>
      </c>
      <c r="F33" s="3" t="s">
        <v>440</v>
      </c>
      <c r="G33" s="3">
        <v>7</v>
      </c>
      <c r="H33" s="1">
        <v>55.9</v>
      </c>
      <c r="I33" s="22">
        <v>1</v>
      </c>
      <c r="J33" s="22">
        <f t="shared" si="0"/>
        <v>55.9</v>
      </c>
      <c r="K33" s="75">
        <f t="shared" si="1"/>
        <v>12.665474060822898</v>
      </c>
      <c r="L33" s="28">
        <v>9.4</v>
      </c>
      <c r="M33" s="72">
        <f t="shared" si="2"/>
        <v>37.6</v>
      </c>
      <c r="N33" s="23">
        <v>1.5</v>
      </c>
      <c r="O33" s="72">
        <f t="shared" si="3"/>
        <v>0.56603773584905659</v>
      </c>
      <c r="P33" s="73">
        <f t="shared" si="4"/>
        <v>50.831511796671954</v>
      </c>
      <c r="Q33" s="29"/>
    </row>
    <row r="34" spans="1:17" s="39" customFormat="1" ht="27" customHeight="1" x14ac:dyDescent="0.25">
      <c r="A34" s="3">
        <v>27</v>
      </c>
      <c r="B34" s="4" t="s">
        <v>600</v>
      </c>
      <c r="C34" s="4" t="s">
        <v>430</v>
      </c>
      <c r="D34" s="4" t="s">
        <v>601</v>
      </c>
      <c r="E34" s="3" t="s">
        <v>579</v>
      </c>
      <c r="F34" s="3" t="s">
        <v>598</v>
      </c>
      <c r="G34" s="3">
        <v>8</v>
      </c>
      <c r="H34" s="3">
        <v>32</v>
      </c>
      <c r="I34" s="22">
        <v>1</v>
      </c>
      <c r="J34" s="22">
        <f t="shared" si="0"/>
        <v>32</v>
      </c>
      <c r="K34" s="75">
        <f t="shared" si="1"/>
        <v>22.125</v>
      </c>
      <c r="L34" s="28">
        <v>5.3</v>
      </c>
      <c r="M34" s="72">
        <f t="shared" si="2"/>
        <v>21.2</v>
      </c>
      <c r="N34" s="23">
        <v>18</v>
      </c>
      <c r="O34" s="72">
        <f t="shared" si="3"/>
        <v>6.7924528301886795</v>
      </c>
      <c r="P34" s="73">
        <f t="shared" si="4"/>
        <v>50.117452830188682</v>
      </c>
      <c r="Q34" s="24"/>
    </row>
    <row r="35" spans="1:17" s="39" customFormat="1" ht="27" customHeight="1" x14ac:dyDescent="0.25">
      <c r="A35" s="3">
        <v>28</v>
      </c>
      <c r="B35" s="16" t="s">
        <v>525</v>
      </c>
      <c r="C35" s="16" t="s">
        <v>92</v>
      </c>
      <c r="D35" s="16" t="s">
        <v>45</v>
      </c>
      <c r="E35" s="3" t="s">
        <v>463</v>
      </c>
      <c r="F35" s="3" t="s">
        <v>488</v>
      </c>
      <c r="G35" s="3" t="s">
        <v>526</v>
      </c>
      <c r="H35" s="3">
        <v>37.200000000000003</v>
      </c>
      <c r="I35" s="22">
        <v>1</v>
      </c>
      <c r="J35" s="22">
        <f t="shared" si="0"/>
        <v>37.200000000000003</v>
      </c>
      <c r="K35" s="75">
        <f t="shared" si="1"/>
        <v>19.032258064516128</v>
      </c>
      <c r="L35" s="28">
        <v>6</v>
      </c>
      <c r="M35" s="72">
        <f t="shared" si="2"/>
        <v>24</v>
      </c>
      <c r="N35" s="23">
        <v>18</v>
      </c>
      <c r="O35" s="72">
        <f t="shared" si="3"/>
        <v>6.7924528301886795</v>
      </c>
      <c r="P35" s="73">
        <f t="shared" si="4"/>
        <v>49.824710894704808</v>
      </c>
      <c r="Q35" s="24"/>
    </row>
    <row r="36" spans="1:17" s="36" customFormat="1" ht="27" customHeight="1" x14ac:dyDescent="0.3">
      <c r="A36" s="3">
        <v>29</v>
      </c>
      <c r="B36" s="9" t="s">
        <v>235</v>
      </c>
      <c r="C36" s="9" t="s">
        <v>136</v>
      </c>
      <c r="D36" s="9" t="s">
        <v>236</v>
      </c>
      <c r="E36" s="8" t="s">
        <v>226</v>
      </c>
      <c r="F36" s="3" t="s">
        <v>222</v>
      </c>
      <c r="G36" s="3"/>
      <c r="H36" s="3">
        <v>20.100000000000001</v>
      </c>
      <c r="I36" s="27">
        <v>1</v>
      </c>
      <c r="J36" s="22">
        <f t="shared" ref="J36:J63" si="7">H36/I36</f>
        <v>20.100000000000001</v>
      </c>
      <c r="K36" s="75">
        <f t="shared" si="1"/>
        <v>35.223880597014926</v>
      </c>
      <c r="L36" s="28">
        <v>3.3</v>
      </c>
      <c r="M36" s="72">
        <f t="shared" si="2"/>
        <v>13.2</v>
      </c>
      <c r="N36" s="30">
        <v>3.7</v>
      </c>
      <c r="O36" s="72">
        <f t="shared" si="3"/>
        <v>1.3962264150943395</v>
      </c>
      <c r="P36" s="73">
        <f t="shared" ref="P36:P63" si="8">K36+M36+O36</f>
        <v>49.820107012109268</v>
      </c>
      <c r="Q36" s="24"/>
    </row>
    <row r="37" spans="1:17" s="36" customFormat="1" ht="27" customHeight="1" x14ac:dyDescent="0.3">
      <c r="A37" s="3">
        <v>30</v>
      </c>
      <c r="B37" s="2" t="s">
        <v>632</v>
      </c>
      <c r="C37" s="2" t="s">
        <v>95</v>
      </c>
      <c r="D37" s="2" t="s">
        <v>172</v>
      </c>
      <c r="E37" s="8" t="s">
        <v>609</v>
      </c>
      <c r="F37" s="3" t="s">
        <v>610</v>
      </c>
      <c r="G37" s="3">
        <v>7</v>
      </c>
      <c r="H37" s="1">
        <v>35.01</v>
      </c>
      <c r="I37" s="22">
        <v>1</v>
      </c>
      <c r="J37" s="22">
        <f t="shared" si="7"/>
        <v>35.01</v>
      </c>
      <c r="K37" s="75">
        <f t="shared" si="1"/>
        <v>20.222793487574979</v>
      </c>
      <c r="L37" s="28">
        <v>5</v>
      </c>
      <c r="M37" s="72">
        <f t="shared" si="2"/>
        <v>20</v>
      </c>
      <c r="N37" s="23">
        <v>24</v>
      </c>
      <c r="O37" s="72">
        <f t="shared" si="3"/>
        <v>9.0566037735849054</v>
      </c>
      <c r="P37" s="72">
        <f t="shared" si="8"/>
        <v>49.279397261159879</v>
      </c>
      <c r="Q37" s="29">
        <v>3</v>
      </c>
    </row>
    <row r="38" spans="1:17" s="36" customFormat="1" ht="27" customHeight="1" x14ac:dyDescent="0.3">
      <c r="A38" s="3">
        <v>31</v>
      </c>
      <c r="B38" s="16" t="s">
        <v>530</v>
      </c>
      <c r="C38" s="16" t="s">
        <v>24</v>
      </c>
      <c r="D38" s="16" t="s">
        <v>531</v>
      </c>
      <c r="E38" s="8" t="s">
        <v>463</v>
      </c>
      <c r="F38" s="3" t="s">
        <v>488</v>
      </c>
      <c r="G38" s="3" t="s">
        <v>526</v>
      </c>
      <c r="H38" s="3">
        <v>41.5</v>
      </c>
      <c r="I38" s="22">
        <v>1</v>
      </c>
      <c r="J38" s="22">
        <f t="shared" si="7"/>
        <v>41.5</v>
      </c>
      <c r="K38" s="75">
        <f t="shared" si="1"/>
        <v>17.060240963855421</v>
      </c>
      <c r="L38" s="28">
        <v>6</v>
      </c>
      <c r="M38" s="72">
        <f t="shared" si="2"/>
        <v>24</v>
      </c>
      <c r="N38" s="30">
        <v>21</v>
      </c>
      <c r="O38" s="72">
        <f t="shared" si="3"/>
        <v>7.9245283018867925</v>
      </c>
      <c r="P38" s="73">
        <f t="shared" si="8"/>
        <v>48.984769265742216</v>
      </c>
      <c r="Q38" s="24"/>
    </row>
    <row r="39" spans="1:17" s="36" customFormat="1" ht="27" customHeight="1" x14ac:dyDescent="0.3">
      <c r="A39" s="3">
        <v>32</v>
      </c>
      <c r="B39" s="16" t="s">
        <v>513</v>
      </c>
      <c r="C39" s="16" t="s">
        <v>514</v>
      </c>
      <c r="D39" s="16" t="s">
        <v>515</v>
      </c>
      <c r="E39" s="8" t="s">
        <v>463</v>
      </c>
      <c r="F39" s="3" t="s">
        <v>464</v>
      </c>
      <c r="G39" s="3" t="s">
        <v>516</v>
      </c>
      <c r="H39" s="3">
        <v>32.299999999999997</v>
      </c>
      <c r="I39" s="22">
        <v>1</v>
      </c>
      <c r="J39" s="22">
        <f t="shared" si="7"/>
        <v>32.299999999999997</v>
      </c>
      <c r="K39" s="75">
        <f t="shared" si="1"/>
        <v>21.919504643962849</v>
      </c>
      <c r="L39" s="28">
        <v>5</v>
      </c>
      <c r="M39" s="72">
        <f t="shared" si="2"/>
        <v>20</v>
      </c>
      <c r="N39" s="23">
        <v>16</v>
      </c>
      <c r="O39" s="72">
        <f t="shared" si="3"/>
        <v>6.0377358490566042</v>
      </c>
      <c r="P39" s="73">
        <f t="shared" si="8"/>
        <v>47.957240493019455</v>
      </c>
      <c r="Q39" s="24"/>
    </row>
    <row r="40" spans="1:17" s="36" customFormat="1" ht="27" customHeight="1" x14ac:dyDescent="0.3">
      <c r="A40" s="3">
        <v>33</v>
      </c>
      <c r="B40" s="2" t="s">
        <v>636</v>
      </c>
      <c r="C40" s="2" t="s">
        <v>637</v>
      </c>
      <c r="D40" s="2" t="s">
        <v>638</v>
      </c>
      <c r="E40" s="8" t="s">
        <v>609</v>
      </c>
      <c r="F40" s="3" t="s">
        <v>610</v>
      </c>
      <c r="G40" s="3">
        <v>8</v>
      </c>
      <c r="H40" s="1">
        <v>40.46</v>
      </c>
      <c r="I40" s="22">
        <v>1</v>
      </c>
      <c r="J40" s="22">
        <f t="shared" si="7"/>
        <v>40.46</v>
      </c>
      <c r="K40" s="75">
        <f t="shared" ref="K40:K58" si="9">40*$H$7/J40</f>
        <v>17.498764211566979</v>
      </c>
      <c r="L40" s="28">
        <v>5</v>
      </c>
      <c r="M40" s="72">
        <f t="shared" ref="M40:M63" si="10">40*L40/$L$7</f>
        <v>20</v>
      </c>
      <c r="N40" s="23">
        <v>21</v>
      </c>
      <c r="O40" s="72">
        <f t="shared" ref="O40:O63" si="11">20*N40/$N$7</f>
        <v>7.9245283018867925</v>
      </c>
      <c r="P40" s="72">
        <f t="shared" si="8"/>
        <v>45.423292513453774</v>
      </c>
      <c r="Q40" s="29"/>
    </row>
    <row r="41" spans="1:17" s="36" customFormat="1" ht="27" customHeight="1" x14ac:dyDescent="0.3">
      <c r="A41" s="3">
        <v>34</v>
      </c>
      <c r="B41" s="3" t="s">
        <v>527</v>
      </c>
      <c r="C41" s="3" t="s">
        <v>528</v>
      </c>
      <c r="D41" s="3" t="s">
        <v>394</v>
      </c>
      <c r="E41" s="8" t="s">
        <v>463</v>
      </c>
      <c r="F41" s="3" t="s">
        <v>488</v>
      </c>
      <c r="G41" s="3" t="s">
        <v>526</v>
      </c>
      <c r="H41" s="3">
        <v>38.799999999999997</v>
      </c>
      <c r="I41" s="22">
        <v>1</v>
      </c>
      <c r="J41" s="22">
        <f t="shared" si="7"/>
        <v>38.799999999999997</v>
      </c>
      <c r="K41" s="75">
        <f t="shared" si="9"/>
        <v>18.247422680412374</v>
      </c>
      <c r="L41" s="76">
        <v>5</v>
      </c>
      <c r="M41" s="72">
        <f t="shared" si="10"/>
        <v>20</v>
      </c>
      <c r="N41" s="23">
        <v>17</v>
      </c>
      <c r="O41" s="72">
        <f t="shared" si="11"/>
        <v>6.4150943396226419</v>
      </c>
      <c r="P41" s="73">
        <f t="shared" si="8"/>
        <v>44.662517020035011</v>
      </c>
      <c r="Q41" s="24"/>
    </row>
    <row r="42" spans="1:17" s="39" customFormat="1" ht="27" customHeight="1" x14ac:dyDescent="0.25">
      <c r="A42" s="3">
        <v>35</v>
      </c>
      <c r="B42" s="16" t="s">
        <v>60</v>
      </c>
      <c r="C42" s="16" t="s">
        <v>24</v>
      </c>
      <c r="D42" s="16" t="s">
        <v>520</v>
      </c>
      <c r="E42" s="8" t="s">
        <v>463</v>
      </c>
      <c r="F42" s="3" t="s">
        <v>464</v>
      </c>
      <c r="G42" s="3" t="s">
        <v>516</v>
      </c>
      <c r="H42" s="3">
        <v>39.299999999999997</v>
      </c>
      <c r="I42" s="22">
        <v>1</v>
      </c>
      <c r="J42" s="22">
        <f t="shared" si="7"/>
        <v>39.299999999999997</v>
      </c>
      <c r="K42" s="75">
        <f t="shared" si="9"/>
        <v>18.015267175572522</v>
      </c>
      <c r="L42" s="28">
        <v>5</v>
      </c>
      <c r="M42" s="72">
        <f t="shared" si="10"/>
        <v>20</v>
      </c>
      <c r="N42" s="23">
        <v>17</v>
      </c>
      <c r="O42" s="72">
        <f t="shared" si="11"/>
        <v>6.4150943396226419</v>
      </c>
      <c r="P42" s="73">
        <f t="shared" si="8"/>
        <v>44.430361515195159</v>
      </c>
      <c r="Q42" s="24"/>
    </row>
    <row r="43" spans="1:17" s="39" customFormat="1" ht="27" customHeight="1" x14ac:dyDescent="0.25">
      <c r="A43" s="3">
        <v>36</v>
      </c>
      <c r="B43" s="5" t="s">
        <v>305</v>
      </c>
      <c r="C43" s="5" t="s">
        <v>95</v>
      </c>
      <c r="D43" s="5" t="s">
        <v>190</v>
      </c>
      <c r="E43" s="8" t="s">
        <v>247</v>
      </c>
      <c r="F43" s="3" t="s">
        <v>248</v>
      </c>
      <c r="G43" s="3">
        <v>7</v>
      </c>
      <c r="H43" s="1">
        <v>41.05</v>
      </c>
      <c r="I43" s="27">
        <v>1</v>
      </c>
      <c r="J43" s="22">
        <f t="shared" si="7"/>
        <v>41.05</v>
      </c>
      <c r="K43" s="75">
        <f t="shared" si="9"/>
        <v>17.247259439707676</v>
      </c>
      <c r="L43" s="28">
        <v>5</v>
      </c>
      <c r="M43" s="72">
        <f t="shared" si="10"/>
        <v>20</v>
      </c>
      <c r="N43" s="23">
        <v>14</v>
      </c>
      <c r="O43" s="72">
        <f t="shared" si="11"/>
        <v>5.283018867924528</v>
      </c>
      <c r="P43" s="72">
        <f t="shared" si="8"/>
        <v>42.530278307632202</v>
      </c>
      <c r="Q43" s="29" t="s">
        <v>93</v>
      </c>
    </row>
    <row r="44" spans="1:17" s="39" customFormat="1" ht="27" customHeight="1" x14ac:dyDescent="0.25">
      <c r="A44" s="3">
        <v>37</v>
      </c>
      <c r="B44" s="2" t="s">
        <v>306</v>
      </c>
      <c r="C44" s="2" t="s">
        <v>307</v>
      </c>
      <c r="D44" s="2" t="s">
        <v>308</v>
      </c>
      <c r="E44" s="8" t="s">
        <v>247</v>
      </c>
      <c r="F44" s="3" t="s">
        <v>277</v>
      </c>
      <c r="G44" s="3">
        <v>8</v>
      </c>
      <c r="H44" s="1">
        <v>51.32</v>
      </c>
      <c r="I44" s="27">
        <v>1</v>
      </c>
      <c r="J44" s="22">
        <f t="shared" si="7"/>
        <v>51.32</v>
      </c>
      <c r="K44" s="75">
        <f t="shared" si="9"/>
        <v>13.795791114575215</v>
      </c>
      <c r="L44" s="28">
        <v>5</v>
      </c>
      <c r="M44" s="72">
        <f t="shared" si="10"/>
        <v>20</v>
      </c>
      <c r="N44" s="23">
        <v>20</v>
      </c>
      <c r="O44" s="72">
        <f t="shared" si="11"/>
        <v>7.5471698113207548</v>
      </c>
      <c r="P44" s="72">
        <f t="shared" si="8"/>
        <v>41.342960925895973</v>
      </c>
      <c r="Q44" s="29" t="s">
        <v>93</v>
      </c>
    </row>
    <row r="45" spans="1:17" s="39" customFormat="1" ht="27" customHeight="1" x14ac:dyDescent="0.25">
      <c r="A45" s="3">
        <v>38</v>
      </c>
      <c r="B45" s="3" t="s">
        <v>517</v>
      </c>
      <c r="C45" s="3" t="s">
        <v>518</v>
      </c>
      <c r="D45" s="3" t="s">
        <v>353</v>
      </c>
      <c r="E45" s="8" t="s">
        <v>463</v>
      </c>
      <c r="F45" s="3" t="s">
        <v>464</v>
      </c>
      <c r="G45" s="3" t="s">
        <v>516</v>
      </c>
      <c r="H45" s="3">
        <v>41.1</v>
      </c>
      <c r="I45" s="22">
        <v>1</v>
      </c>
      <c r="J45" s="22">
        <f t="shared" si="7"/>
        <v>41.1</v>
      </c>
      <c r="K45" s="75">
        <f t="shared" si="9"/>
        <v>17.226277372262775</v>
      </c>
      <c r="L45" s="28">
        <v>4</v>
      </c>
      <c r="M45" s="72">
        <f t="shared" si="10"/>
        <v>16</v>
      </c>
      <c r="N45" s="23">
        <v>19</v>
      </c>
      <c r="O45" s="72">
        <f t="shared" si="11"/>
        <v>7.1698113207547172</v>
      </c>
      <c r="P45" s="73">
        <f t="shared" si="8"/>
        <v>40.396088693017489</v>
      </c>
      <c r="Q45" s="24"/>
    </row>
    <row r="46" spans="1:17" s="39" customFormat="1" ht="27" customHeight="1" x14ac:dyDescent="0.25">
      <c r="A46" s="3">
        <v>39</v>
      </c>
      <c r="B46" s="16" t="s">
        <v>519</v>
      </c>
      <c r="C46" s="16" t="s">
        <v>53</v>
      </c>
      <c r="D46" s="16" t="s">
        <v>394</v>
      </c>
      <c r="E46" s="8" t="s">
        <v>463</v>
      </c>
      <c r="F46" s="3" t="s">
        <v>464</v>
      </c>
      <c r="G46" s="3" t="s">
        <v>516</v>
      </c>
      <c r="H46" s="3">
        <v>38.5</v>
      </c>
      <c r="I46" s="22">
        <v>1</v>
      </c>
      <c r="J46" s="22">
        <f t="shared" si="7"/>
        <v>38.5</v>
      </c>
      <c r="K46" s="75">
        <f t="shared" si="9"/>
        <v>18.38961038961039</v>
      </c>
      <c r="L46" s="28">
        <v>4</v>
      </c>
      <c r="M46" s="72">
        <f t="shared" si="10"/>
        <v>16</v>
      </c>
      <c r="N46" s="23">
        <v>15</v>
      </c>
      <c r="O46" s="72">
        <f t="shared" si="11"/>
        <v>5.6603773584905657</v>
      </c>
      <c r="P46" s="73">
        <f t="shared" si="8"/>
        <v>40.049987748100953</v>
      </c>
      <c r="Q46" s="24"/>
    </row>
    <row r="47" spans="1:17" s="39" customFormat="1" ht="27" customHeight="1" x14ac:dyDescent="0.25">
      <c r="A47" s="3">
        <v>40</v>
      </c>
      <c r="B47" s="7" t="s">
        <v>309</v>
      </c>
      <c r="C47" s="7" t="s">
        <v>302</v>
      </c>
      <c r="D47" s="7" t="s">
        <v>48</v>
      </c>
      <c r="E47" s="8" t="s">
        <v>247</v>
      </c>
      <c r="F47" s="3" t="s">
        <v>248</v>
      </c>
      <c r="G47" s="3">
        <v>7</v>
      </c>
      <c r="H47" s="1">
        <v>60.56</v>
      </c>
      <c r="I47" s="27">
        <v>1</v>
      </c>
      <c r="J47" s="22">
        <f t="shared" si="7"/>
        <v>60.56</v>
      </c>
      <c r="K47" s="75">
        <f t="shared" si="9"/>
        <v>11.690885072655217</v>
      </c>
      <c r="L47" s="28">
        <v>5</v>
      </c>
      <c r="M47" s="72">
        <f t="shared" si="10"/>
        <v>20</v>
      </c>
      <c r="N47" s="23">
        <v>19</v>
      </c>
      <c r="O47" s="72">
        <f t="shared" si="11"/>
        <v>7.1698113207547172</v>
      </c>
      <c r="P47" s="72">
        <f t="shared" si="8"/>
        <v>38.860696393409931</v>
      </c>
      <c r="Q47" s="29" t="s">
        <v>93</v>
      </c>
    </row>
    <row r="48" spans="1:17" s="39" customFormat="1" ht="27" customHeight="1" x14ac:dyDescent="0.25">
      <c r="A48" s="3">
        <v>41</v>
      </c>
      <c r="B48" s="2" t="s">
        <v>374</v>
      </c>
      <c r="C48" s="2" t="s">
        <v>105</v>
      </c>
      <c r="D48" s="2"/>
      <c r="E48" s="8" t="s">
        <v>366</v>
      </c>
      <c r="F48" s="3" t="s">
        <v>371</v>
      </c>
      <c r="G48" s="3">
        <v>8</v>
      </c>
      <c r="H48" s="28">
        <v>32.1</v>
      </c>
      <c r="I48" s="27">
        <v>1</v>
      </c>
      <c r="J48" s="22">
        <f t="shared" si="7"/>
        <v>32.1</v>
      </c>
      <c r="K48" s="75">
        <f t="shared" si="9"/>
        <v>22.056074766355138</v>
      </c>
      <c r="L48" s="28">
        <v>3</v>
      </c>
      <c r="M48" s="72">
        <f t="shared" si="10"/>
        <v>12</v>
      </c>
      <c r="N48" s="23">
        <v>8</v>
      </c>
      <c r="O48" s="72">
        <f t="shared" si="11"/>
        <v>3.0188679245283021</v>
      </c>
      <c r="P48" s="72">
        <f t="shared" si="8"/>
        <v>37.074942690883439</v>
      </c>
      <c r="Q48" s="29"/>
    </row>
    <row r="49" spans="1:17" s="39" customFormat="1" ht="27" customHeight="1" x14ac:dyDescent="0.25">
      <c r="A49" s="3">
        <v>42</v>
      </c>
      <c r="B49" s="2" t="s">
        <v>310</v>
      </c>
      <c r="C49" s="2" t="s">
        <v>44</v>
      </c>
      <c r="D49" s="2" t="s">
        <v>311</v>
      </c>
      <c r="E49" s="8" t="s">
        <v>247</v>
      </c>
      <c r="F49" s="3" t="s">
        <v>277</v>
      </c>
      <c r="G49" s="3">
        <v>8</v>
      </c>
      <c r="H49" s="1">
        <v>73.56</v>
      </c>
      <c r="I49" s="27">
        <v>1</v>
      </c>
      <c r="J49" s="22">
        <f t="shared" si="7"/>
        <v>73.56</v>
      </c>
      <c r="K49" s="75">
        <f t="shared" si="9"/>
        <v>9.6247960848287111</v>
      </c>
      <c r="L49" s="28">
        <v>5</v>
      </c>
      <c r="M49" s="72">
        <f t="shared" si="10"/>
        <v>20</v>
      </c>
      <c r="N49" s="23">
        <v>13</v>
      </c>
      <c r="O49" s="72">
        <f t="shared" si="11"/>
        <v>4.9056603773584904</v>
      </c>
      <c r="P49" s="72">
        <f t="shared" si="8"/>
        <v>34.530456462187203</v>
      </c>
      <c r="Q49" s="29" t="s">
        <v>93</v>
      </c>
    </row>
    <row r="50" spans="1:17" s="36" customFormat="1" ht="27" customHeight="1" x14ac:dyDescent="0.3">
      <c r="A50" s="3">
        <v>43</v>
      </c>
      <c r="B50" s="5" t="s">
        <v>312</v>
      </c>
      <c r="C50" s="5" t="s">
        <v>313</v>
      </c>
      <c r="D50" s="5" t="s">
        <v>45</v>
      </c>
      <c r="E50" s="8" t="s">
        <v>247</v>
      </c>
      <c r="F50" s="3" t="s">
        <v>252</v>
      </c>
      <c r="G50" s="3">
        <v>7</v>
      </c>
      <c r="H50" s="1">
        <v>85.63</v>
      </c>
      <c r="I50" s="27">
        <v>1</v>
      </c>
      <c r="J50" s="22">
        <f t="shared" si="7"/>
        <v>85.63</v>
      </c>
      <c r="K50" s="75">
        <f t="shared" si="9"/>
        <v>8.2681303281560208</v>
      </c>
      <c r="L50" s="28">
        <v>5</v>
      </c>
      <c r="M50" s="72">
        <f t="shared" si="10"/>
        <v>20</v>
      </c>
      <c r="N50" s="30">
        <v>10</v>
      </c>
      <c r="O50" s="72">
        <f t="shared" si="11"/>
        <v>3.7735849056603774</v>
      </c>
      <c r="P50" s="72">
        <f t="shared" si="8"/>
        <v>32.041715233816397</v>
      </c>
      <c r="Q50" s="29" t="s">
        <v>93</v>
      </c>
    </row>
    <row r="51" spans="1:17" s="36" customFormat="1" ht="27" customHeight="1" x14ac:dyDescent="0.3">
      <c r="A51" s="3">
        <v>44</v>
      </c>
      <c r="B51" s="82" t="s">
        <v>204</v>
      </c>
      <c r="C51" s="82" t="s">
        <v>24</v>
      </c>
      <c r="D51" s="82" t="s">
        <v>63</v>
      </c>
      <c r="E51" s="8" t="s">
        <v>192</v>
      </c>
      <c r="F51" s="3" t="s">
        <v>193</v>
      </c>
      <c r="G51" s="3">
        <v>7</v>
      </c>
      <c r="H51" s="1">
        <v>66</v>
      </c>
      <c r="I51" s="22">
        <v>0.9</v>
      </c>
      <c r="J51" s="22">
        <f t="shared" si="7"/>
        <v>73.333333333333329</v>
      </c>
      <c r="K51" s="75">
        <f t="shared" si="9"/>
        <v>9.6545454545454543</v>
      </c>
      <c r="L51" s="28">
        <v>3</v>
      </c>
      <c r="M51" s="72">
        <f t="shared" si="10"/>
        <v>12</v>
      </c>
      <c r="N51" s="23">
        <v>17</v>
      </c>
      <c r="O51" s="72">
        <f t="shared" si="11"/>
        <v>6.4150943396226419</v>
      </c>
      <c r="P51" s="72">
        <f t="shared" si="8"/>
        <v>28.069639794168097</v>
      </c>
      <c r="Q51" s="29"/>
    </row>
    <row r="52" spans="1:17" s="36" customFormat="1" ht="27" customHeight="1" x14ac:dyDescent="0.3">
      <c r="A52" s="3">
        <v>45</v>
      </c>
      <c r="B52" s="4" t="s">
        <v>205</v>
      </c>
      <c r="C52" s="4" t="s">
        <v>206</v>
      </c>
      <c r="D52" s="4" t="s">
        <v>207</v>
      </c>
      <c r="E52" s="8" t="s">
        <v>192</v>
      </c>
      <c r="F52" s="3" t="s">
        <v>193</v>
      </c>
      <c r="G52" s="3">
        <v>7</v>
      </c>
      <c r="H52" s="1">
        <v>57</v>
      </c>
      <c r="I52" s="22">
        <v>0.9</v>
      </c>
      <c r="J52" s="22">
        <f t="shared" si="7"/>
        <v>63.333333333333329</v>
      </c>
      <c r="K52" s="75">
        <f t="shared" si="9"/>
        <v>11.178947368421053</v>
      </c>
      <c r="L52" s="28">
        <v>4</v>
      </c>
      <c r="M52" s="72">
        <f t="shared" si="10"/>
        <v>16</v>
      </c>
      <c r="N52" s="23">
        <v>0</v>
      </c>
      <c r="O52" s="72">
        <f t="shared" si="11"/>
        <v>0</v>
      </c>
      <c r="P52" s="72">
        <f t="shared" si="8"/>
        <v>27.178947368421053</v>
      </c>
      <c r="Q52" s="29"/>
    </row>
    <row r="53" spans="1:17" s="36" customFormat="1" ht="27" customHeight="1" x14ac:dyDescent="0.3">
      <c r="A53" s="3">
        <v>46</v>
      </c>
      <c r="B53" s="2" t="s">
        <v>91</v>
      </c>
      <c r="C53" s="2" t="s">
        <v>99</v>
      </c>
      <c r="D53" s="2" t="s">
        <v>48</v>
      </c>
      <c r="E53" s="8" t="s">
        <v>88</v>
      </c>
      <c r="F53" s="3" t="s">
        <v>89</v>
      </c>
      <c r="G53" s="3">
        <v>7</v>
      </c>
      <c r="H53" s="1">
        <v>32.409999999999997</v>
      </c>
      <c r="I53" s="22">
        <v>0.9</v>
      </c>
      <c r="J53" s="22">
        <f t="shared" si="7"/>
        <v>36.011111111111106</v>
      </c>
      <c r="K53" s="75">
        <f t="shared" si="9"/>
        <v>19.660598580684976</v>
      </c>
      <c r="L53" s="28">
        <v>0</v>
      </c>
      <c r="M53" s="72">
        <f t="shared" si="10"/>
        <v>0</v>
      </c>
      <c r="N53" s="23">
        <v>17</v>
      </c>
      <c r="O53" s="72">
        <f t="shared" si="11"/>
        <v>6.4150943396226419</v>
      </c>
      <c r="P53" s="72">
        <f t="shared" si="8"/>
        <v>26.075692920307617</v>
      </c>
      <c r="Q53" s="29" t="s">
        <v>90</v>
      </c>
    </row>
    <row r="54" spans="1:17" s="39" customFormat="1" ht="27" customHeight="1" x14ac:dyDescent="0.25">
      <c r="A54" s="3">
        <v>47</v>
      </c>
      <c r="B54" s="2" t="s">
        <v>104</v>
      </c>
      <c r="C54" s="2" t="s">
        <v>105</v>
      </c>
      <c r="D54" s="2" t="s">
        <v>106</v>
      </c>
      <c r="E54" s="8" t="s">
        <v>88</v>
      </c>
      <c r="F54" s="3" t="s">
        <v>89</v>
      </c>
      <c r="G54" s="3">
        <v>7</v>
      </c>
      <c r="H54" s="1">
        <v>45.76</v>
      </c>
      <c r="I54" s="22">
        <v>0.9</v>
      </c>
      <c r="J54" s="22">
        <f t="shared" si="7"/>
        <v>50.844444444444441</v>
      </c>
      <c r="K54" s="75">
        <f t="shared" si="9"/>
        <v>13.924825174825175</v>
      </c>
      <c r="L54" s="28">
        <v>0</v>
      </c>
      <c r="M54" s="72">
        <f t="shared" si="10"/>
        <v>0</v>
      </c>
      <c r="N54" s="23">
        <v>32</v>
      </c>
      <c r="O54" s="72">
        <f t="shared" si="11"/>
        <v>12.075471698113208</v>
      </c>
      <c r="P54" s="72">
        <f t="shared" si="8"/>
        <v>26.000296872938385</v>
      </c>
      <c r="Q54" s="29" t="s">
        <v>93</v>
      </c>
    </row>
    <row r="55" spans="1:17" s="36" customFormat="1" ht="27" customHeight="1" x14ac:dyDescent="0.3">
      <c r="A55" s="3">
        <v>48</v>
      </c>
      <c r="B55" s="2" t="s">
        <v>103</v>
      </c>
      <c r="C55" s="2" t="s">
        <v>30</v>
      </c>
      <c r="D55" s="2" t="s">
        <v>63</v>
      </c>
      <c r="E55" s="8" t="s">
        <v>88</v>
      </c>
      <c r="F55" s="3" t="s">
        <v>89</v>
      </c>
      <c r="G55" s="3">
        <v>7</v>
      </c>
      <c r="H55" s="1">
        <v>35.5</v>
      </c>
      <c r="I55" s="22">
        <v>0.9</v>
      </c>
      <c r="J55" s="22">
        <f t="shared" si="7"/>
        <v>39.444444444444443</v>
      </c>
      <c r="K55" s="75">
        <f t="shared" si="9"/>
        <v>17.949295774647887</v>
      </c>
      <c r="L55" s="28">
        <v>0</v>
      </c>
      <c r="M55" s="72">
        <f t="shared" si="10"/>
        <v>0</v>
      </c>
      <c r="N55" s="30">
        <v>16</v>
      </c>
      <c r="O55" s="72">
        <f t="shared" si="11"/>
        <v>6.0377358490566042</v>
      </c>
      <c r="P55" s="72">
        <f t="shared" si="8"/>
        <v>23.987031623704489</v>
      </c>
      <c r="Q55" s="29" t="s">
        <v>93</v>
      </c>
    </row>
    <row r="56" spans="1:17" s="36" customFormat="1" ht="27" customHeight="1" x14ac:dyDescent="0.3">
      <c r="A56" s="3">
        <v>49</v>
      </c>
      <c r="B56" s="4" t="s">
        <v>100</v>
      </c>
      <c r="C56" s="4" t="s">
        <v>101</v>
      </c>
      <c r="D56" s="4" t="s">
        <v>71</v>
      </c>
      <c r="E56" s="8" t="s">
        <v>88</v>
      </c>
      <c r="F56" s="3" t="s">
        <v>89</v>
      </c>
      <c r="G56" s="3">
        <v>8</v>
      </c>
      <c r="H56" s="1">
        <v>32.54</v>
      </c>
      <c r="I56" s="22">
        <v>0.9</v>
      </c>
      <c r="J56" s="22">
        <f t="shared" si="7"/>
        <v>36.155555555555551</v>
      </c>
      <c r="K56" s="75">
        <f t="shared" si="9"/>
        <v>19.582052858020898</v>
      </c>
      <c r="L56" s="28">
        <v>0</v>
      </c>
      <c r="M56" s="72">
        <f t="shared" si="10"/>
        <v>0</v>
      </c>
      <c r="N56" s="23">
        <v>8</v>
      </c>
      <c r="O56" s="72">
        <f t="shared" si="11"/>
        <v>3.0188679245283021</v>
      </c>
      <c r="P56" s="72">
        <f t="shared" si="8"/>
        <v>22.600920782549199</v>
      </c>
      <c r="Q56" s="29" t="s">
        <v>102</v>
      </c>
    </row>
    <row r="57" spans="1:17" s="36" customFormat="1" ht="27" customHeight="1" x14ac:dyDescent="0.3">
      <c r="A57" s="3">
        <v>50</v>
      </c>
      <c r="B57" s="3" t="s">
        <v>314</v>
      </c>
      <c r="C57" s="3" t="s">
        <v>315</v>
      </c>
      <c r="D57" s="3" t="s">
        <v>316</v>
      </c>
      <c r="E57" s="8" t="s">
        <v>247</v>
      </c>
      <c r="F57" s="3" t="s">
        <v>277</v>
      </c>
      <c r="G57" s="3">
        <v>8</v>
      </c>
      <c r="H57" s="1">
        <v>90.48</v>
      </c>
      <c r="I57" s="27">
        <v>1</v>
      </c>
      <c r="J57" s="22">
        <f t="shared" si="7"/>
        <v>90.48</v>
      </c>
      <c r="K57" s="75">
        <f t="shared" si="9"/>
        <v>7.8249336870026518</v>
      </c>
      <c r="L57" s="28">
        <v>0</v>
      </c>
      <c r="M57" s="72">
        <f t="shared" si="10"/>
        <v>0</v>
      </c>
      <c r="N57" s="23">
        <v>20</v>
      </c>
      <c r="O57" s="72">
        <f t="shared" si="11"/>
        <v>7.5471698113207548</v>
      </c>
      <c r="P57" s="72">
        <f t="shared" si="8"/>
        <v>15.372103498323407</v>
      </c>
      <c r="Q57" s="29" t="s">
        <v>93</v>
      </c>
    </row>
    <row r="58" spans="1:17" s="36" customFormat="1" ht="27" customHeight="1" x14ac:dyDescent="0.3">
      <c r="A58" s="3">
        <v>51</v>
      </c>
      <c r="B58" s="2" t="s">
        <v>208</v>
      </c>
      <c r="C58" s="2" t="s">
        <v>53</v>
      </c>
      <c r="D58" s="2" t="s">
        <v>87</v>
      </c>
      <c r="E58" s="8" t="s">
        <v>192</v>
      </c>
      <c r="F58" s="3" t="s">
        <v>193</v>
      </c>
      <c r="G58" s="3">
        <v>7</v>
      </c>
      <c r="H58" s="1">
        <v>61</v>
      </c>
      <c r="I58" s="22">
        <v>0.9</v>
      </c>
      <c r="J58" s="22">
        <f t="shared" si="7"/>
        <v>67.777777777777771</v>
      </c>
      <c r="K58" s="75">
        <f t="shared" si="9"/>
        <v>10.445901639344264</v>
      </c>
      <c r="L58" s="28">
        <v>1</v>
      </c>
      <c r="M58" s="72">
        <f t="shared" si="10"/>
        <v>4</v>
      </c>
      <c r="N58" s="23">
        <v>0</v>
      </c>
      <c r="O58" s="72">
        <f t="shared" si="11"/>
        <v>0</v>
      </c>
      <c r="P58" s="72">
        <f t="shared" si="8"/>
        <v>14.445901639344264</v>
      </c>
      <c r="Q58" s="29"/>
    </row>
    <row r="59" spans="1:17" s="36" customFormat="1" ht="27" customHeight="1" x14ac:dyDescent="0.3">
      <c r="A59" s="3">
        <v>52</v>
      </c>
      <c r="B59" s="5" t="s">
        <v>432</v>
      </c>
      <c r="C59" s="5" t="s">
        <v>30</v>
      </c>
      <c r="D59" s="5" t="s">
        <v>137</v>
      </c>
      <c r="E59" s="8" t="s">
        <v>416</v>
      </c>
      <c r="F59" s="3" t="s">
        <v>423</v>
      </c>
      <c r="G59" s="3">
        <v>8</v>
      </c>
      <c r="H59" s="1">
        <v>0</v>
      </c>
      <c r="I59" s="22">
        <v>0.9</v>
      </c>
      <c r="J59" s="22">
        <f t="shared" si="7"/>
        <v>0</v>
      </c>
      <c r="K59" s="1">
        <v>0</v>
      </c>
      <c r="L59" s="28">
        <v>0</v>
      </c>
      <c r="M59" s="72">
        <f t="shared" si="10"/>
        <v>0</v>
      </c>
      <c r="N59" s="30">
        <v>16</v>
      </c>
      <c r="O59" s="72">
        <f t="shared" si="11"/>
        <v>6.0377358490566042</v>
      </c>
      <c r="P59" s="72">
        <f t="shared" si="8"/>
        <v>6.0377358490566042</v>
      </c>
      <c r="Q59" s="29"/>
    </row>
    <row r="60" spans="1:17" s="36" customFormat="1" ht="27" customHeight="1" x14ac:dyDescent="0.3">
      <c r="A60" s="3">
        <v>53</v>
      </c>
      <c r="B60" s="3" t="s">
        <v>365</v>
      </c>
      <c r="C60" s="3" t="s">
        <v>54</v>
      </c>
      <c r="D60" s="3" t="s">
        <v>51</v>
      </c>
      <c r="E60" s="8" t="s">
        <v>416</v>
      </c>
      <c r="F60" s="3" t="s">
        <v>423</v>
      </c>
      <c r="G60" s="3">
        <v>8</v>
      </c>
      <c r="H60" s="1">
        <v>0</v>
      </c>
      <c r="I60" s="22">
        <v>0.9</v>
      </c>
      <c r="J60" s="22">
        <f t="shared" si="7"/>
        <v>0</v>
      </c>
      <c r="K60" s="1">
        <v>0</v>
      </c>
      <c r="L60" s="28">
        <v>0</v>
      </c>
      <c r="M60" s="72">
        <f t="shared" si="10"/>
        <v>0</v>
      </c>
      <c r="N60" s="23">
        <v>11</v>
      </c>
      <c r="O60" s="72">
        <f t="shared" si="11"/>
        <v>4.1509433962264151</v>
      </c>
      <c r="P60" s="72">
        <f t="shared" si="8"/>
        <v>4.1509433962264151</v>
      </c>
      <c r="Q60" s="29"/>
    </row>
    <row r="61" spans="1:17" s="36" customFormat="1" ht="27" customHeight="1" x14ac:dyDescent="0.3">
      <c r="A61" s="3">
        <v>54</v>
      </c>
      <c r="B61" s="2" t="s">
        <v>425</v>
      </c>
      <c r="C61" s="2" t="s">
        <v>426</v>
      </c>
      <c r="D61" s="2" t="s">
        <v>71</v>
      </c>
      <c r="E61" s="8" t="s">
        <v>416</v>
      </c>
      <c r="F61" s="3" t="s">
        <v>419</v>
      </c>
      <c r="G61" s="3">
        <v>7</v>
      </c>
      <c r="H61" s="1">
        <v>0</v>
      </c>
      <c r="I61" s="22">
        <v>0.9</v>
      </c>
      <c r="J61" s="22">
        <f t="shared" si="7"/>
        <v>0</v>
      </c>
      <c r="K61" s="1">
        <v>0</v>
      </c>
      <c r="L61" s="28">
        <v>0</v>
      </c>
      <c r="M61" s="72">
        <f t="shared" si="10"/>
        <v>0</v>
      </c>
      <c r="N61" s="23">
        <v>8</v>
      </c>
      <c r="O61" s="72">
        <f t="shared" si="11"/>
        <v>3.0188679245283021</v>
      </c>
      <c r="P61" s="72">
        <f t="shared" si="8"/>
        <v>3.0188679245283021</v>
      </c>
      <c r="Q61" s="29"/>
    </row>
    <row r="62" spans="1:17" s="36" customFormat="1" ht="27" customHeight="1" x14ac:dyDescent="0.3">
      <c r="A62" s="3">
        <v>55</v>
      </c>
      <c r="B62" s="2" t="s">
        <v>429</v>
      </c>
      <c r="C62" s="2" t="s">
        <v>430</v>
      </c>
      <c r="D62" s="2" t="s">
        <v>431</v>
      </c>
      <c r="E62" s="8" t="s">
        <v>416</v>
      </c>
      <c r="F62" s="3" t="s">
        <v>423</v>
      </c>
      <c r="G62" s="3">
        <v>7</v>
      </c>
      <c r="H62" s="1">
        <v>0</v>
      </c>
      <c r="I62" s="22">
        <v>0.9</v>
      </c>
      <c r="J62" s="22">
        <f t="shared" si="7"/>
        <v>0</v>
      </c>
      <c r="K62" s="1">
        <v>0</v>
      </c>
      <c r="L62" s="28">
        <v>0</v>
      </c>
      <c r="M62" s="72">
        <f t="shared" si="10"/>
        <v>0</v>
      </c>
      <c r="N62" s="30">
        <v>5</v>
      </c>
      <c r="O62" s="72">
        <f t="shared" si="11"/>
        <v>1.8867924528301887</v>
      </c>
      <c r="P62" s="72">
        <f t="shared" si="8"/>
        <v>1.8867924528301887</v>
      </c>
      <c r="Q62" s="29"/>
    </row>
    <row r="63" spans="1:17" s="36" customFormat="1" ht="27" customHeight="1" x14ac:dyDescent="0.3">
      <c r="A63" s="3">
        <v>56</v>
      </c>
      <c r="B63" s="4" t="s">
        <v>427</v>
      </c>
      <c r="C63" s="4" t="s">
        <v>54</v>
      </c>
      <c r="D63" s="4" t="s">
        <v>41</v>
      </c>
      <c r="E63" s="8" t="s">
        <v>416</v>
      </c>
      <c r="F63" s="3" t="s">
        <v>423</v>
      </c>
      <c r="G63" s="3">
        <v>7</v>
      </c>
      <c r="H63" s="1">
        <v>0</v>
      </c>
      <c r="I63" s="22">
        <v>0.9</v>
      </c>
      <c r="J63" s="22">
        <f t="shared" si="7"/>
        <v>0</v>
      </c>
      <c r="K63" s="1">
        <v>0</v>
      </c>
      <c r="L63" s="28">
        <v>0</v>
      </c>
      <c r="M63" s="72">
        <f t="shared" si="10"/>
        <v>0</v>
      </c>
      <c r="N63" s="23">
        <v>1</v>
      </c>
      <c r="O63" s="72">
        <f t="shared" si="11"/>
        <v>0.37735849056603776</v>
      </c>
      <c r="P63" s="72">
        <f t="shared" si="8"/>
        <v>0.37735849056603776</v>
      </c>
      <c r="Q63" s="29"/>
    </row>
    <row r="64" spans="1:17" x14ac:dyDescent="0.3">
      <c r="A64" s="48"/>
      <c r="B64" s="48"/>
      <c r="C64" s="48"/>
      <c r="D64" s="48"/>
    </row>
    <row r="65" spans="1:4" x14ac:dyDescent="0.3">
      <c r="A65" s="48"/>
      <c r="B65" s="48"/>
      <c r="C65" s="48"/>
      <c r="D65" s="48"/>
    </row>
    <row r="66" spans="1:4" x14ac:dyDescent="0.3">
      <c r="A66" s="48"/>
      <c r="B66" s="48"/>
      <c r="C66" s="48"/>
      <c r="D66" s="48"/>
    </row>
    <row r="67" spans="1:4" x14ac:dyDescent="0.3">
      <c r="A67" s="48"/>
      <c r="B67" s="48"/>
      <c r="C67" s="48"/>
      <c r="D67" s="48"/>
    </row>
    <row r="68" spans="1:4" x14ac:dyDescent="0.3">
      <c r="A68" s="48"/>
      <c r="B68" s="48"/>
      <c r="C68" s="48"/>
      <c r="D68" s="48"/>
    </row>
    <row r="69" spans="1:4" x14ac:dyDescent="0.3">
      <c r="A69" s="48"/>
      <c r="B69" s="48"/>
      <c r="C69" s="48"/>
      <c r="D69" s="48"/>
    </row>
    <row r="70" spans="1:4" x14ac:dyDescent="0.3">
      <c r="A70" s="48"/>
      <c r="B70" s="48"/>
      <c r="C70" s="48"/>
      <c r="D70" s="48"/>
    </row>
    <row r="71" spans="1:4" x14ac:dyDescent="0.3">
      <c r="A71" s="48"/>
      <c r="B71" s="48"/>
      <c r="C71" s="48"/>
      <c r="D71" s="48"/>
    </row>
    <row r="72" spans="1:4" x14ac:dyDescent="0.3">
      <c r="A72" s="48"/>
      <c r="B72" s="48"/>
      <c r="C72" s="48"/>
      <c r="D72" s="48"/>
    </row>
    <row r="73" spans="1:4" x14ac:dyDescent="0.3">
      <c r="A73" s="48"/>
      <c r="B73" s="48"/>
      <c r="C73" s="48"/>
      <c r="D73" s="48"/>
    </row>
    <row r="74" spans="1:4" x14ac:dyDescent="0.3">
      <c r="A74" s="48"/>
      <c r="B74" s="48"/>
      <c r="C74" s="48"/>
      <c r="D74" s="48"/>
    </row>
    <row r="75" spans="1:4" x14ac:dyDescent="0.3">
      <c r="A75" s="48"/>
      <c r="B75" s="48"/>
      <c r="C75" s="48"/>
      <c r="D75" s="48"/>
    </row>
    <row r="76" spans="1:4" x14ac:dyDescent="0.3">
      <c r="A76" s="84"/>
      <c r="B76" s="84"/>
      <c r="C76" s="84"/>
      <c r="D76" s="84"/>
    </row>
  </sheetData>
  <sheetProtection formatCells="0" formatRows="0" insertRows="0" deleteRows="0" autoFilter="0"/>
  <protectedRanges>
    <protectedRange password="CA9C" sqref="L59:L61 L7" name="Диапазон2_1_1_1"/>
    <protectedRange password="CA9C" sqref="K59:K61 J8:J63 B60:I61 B59:J59" name="Диапазон1_1_1_1"/>
    <protectedRange password="CA9C" sqref="L62:L63 L8:L9" name="Диапазон2_1_1_1_1"/>
    <protectedRange password="CA9C" sqref="G62:I63 I8:I12 G8:H9 B8:E9 K62:K63 B62:E63" name="Диапазон1_1_1_1_1"/>
    <protectedRange password="CA9C" sqref="F62" name="Диапазон1_1_1_1_1_1"/>
    <protectedRange password="CA9C" sqref="F63" name="Диапазон1_1_1_1_2"/>
    <protectedRange password="CA9C" sqref="F8" name="Диапазон1_1_1_1_3"/>
    <protectedRange password="CA9C" sqref="F9" name="Диапазон1_1_1_1_4"/>
    <protectedRange password="CA9C" sqref="L10:L12" name="Диапазон2_1_1_1_2"/>
    <protectedRange password="CA9C" sqref="B10:D12 G10:H12" name="Диапазон1_1_1_1_5"/>
    <protectedRange password="CA9C" sqref="F10" name="Диапазон1_1_1_1_1_2"/>
    <protectedRange password="CA9C" sqref="E10" name="Диапазон1"/>
    <protectedRange password="CA9C" sqref="F11:F12" name="Диапазон1_1_1_1_2_1"/>
    <protectedRange password="CA9C" sqref="E11:E12" name="Диапазон1_1"/>
    <protectedRange password="CA9C" sqref="L13:L14" name="Диапазон2_1_1_1_4"/>
    <protectedRange password="CA9C" sqref="B13:D14 E14:H14 I14:I29 E13:I13" name="Диапазон1_1_1_1_7"/>
    <protectedRange password="CA9C" sqref="L15:L23" name="Диапазон2_1_1_1_3"/>
    <protectedRange password="CA9C" sqref="B16:H23" name="Диапазон1_1_1_1_6"/>
    <protectedRange password="CA9C" sqref="L24" name="Диапазон2_1_1_1_6"/>
    <protectedRange password="CA9C" sqref="B24:H24" name="Диапазон1_1_1_1_9"/>
    <protectedRange sqref="L25:L29" name="Диапазон2_1_1_1_5"/>
    <protectedRange sqref="B25:D29 G26:H29 E25:H25" name="Диапазон1_1_1_1_8"/>
    <protectedRange sqref="E26" name="Диапазон1_1_1_1_1_3"/>
    <protectedRange sqref="E27" name="Диапазон1_1_1_1_2_2"/>
    <protectedRange sqref="E28" name="Диапазон1_1_1_1_3_1"/>
    <protectedRange sqref="E29" name="Диапазон1_1_1_1_4_1"/>
    <protectedRange sqref="F26" name="Диапазон1_1_1_1_5_1"/>
    <protectedRange sqref="F27" name="Диапазон1_1_1_1_6_1"/>
    <protectedRange sqref="F28" name="Диапазон1_1_1_1_7_1"/>
    <protectedRange sqref="F29" name="Диапазон1_1_1_1_8_1"/>
    <protectedRange password="CA9C" sqref="L30:L35" name="Диапазон2_1_1_1_8"/>
    <protectedRange password="CA9C" sqref="B30:I35" name="Диапазон1_1_1_1_11"/>
    <protectedRange password="CA9C" sqref="L36:L37" name="Диапазон2_1_1_1_9"/>
    <protectedRange password="CA9C" sqref="I38:I58 B36:I37" name="Диапазон1_1_1_1_12"/>
    <protectedRange password="CA9C" sqref="L38:L49" name="Диапазон2_1_1_1_7"/>
    <protectedRange password="CA9C" sqref="B38:D49 G38:H49" name="Диапазон1_1_1_1_10"/>
    <protectedRange password="CA9C" sqref="E38:E49" name="Диапазон1_1_1_1_1_4"/>
    <protectedRange password="CA9C" sqref="F38:F49" name="Диапазон1_1_1"/>
    <protectedRange password="CA9C" sqref="L50:L54" name="Диапазон2_1_1_1_11"/>
    <protectedRange password="CA9C" sqref="B50:H54" name="Диапазон1_1_1_1_14"/>
    <protectedRange password="CA9C" sqref="L55:L58" name="Диапазон2_1_1_1_12"/>
    <protectedRange password="CA9C" sqref="G55:H58 B55:D58" name="Диапазон1_1_1_1_15"/>
    <protectedRange password="CA9C" sqref="F55" name="Диапазон1_1_1_9"/>
    <protectedRange password="CA9C" sqref="F56" name="Диапазон1_1_1_2_2"/>
    <protectedRange password="CA9C" sqref="F57" name="Диапазон1_1_1_3_1"/>
    <protectedRange password="CA9C" sqref="F58" name="Диапазон1_1_1_4_1"/>
    <protectedRange password="CA9C" sqref="E55" name="Диапазон1_1_1_5_1"/>
    <protectedRange password="CA9C" sqref="E56" name="Диапазон1_1_1_6_1"/>
    <protectedRange password="CA9C" sqref="E57" name="Диапазон1_1_1_7_1"/>
    <protectedRange password="CA9C" sqref="E58" name="Диапазон1_1_1_8_1"/>
  </protectedRanges>
  <mergeCells count="6">
    <mergeCell ref="P3:P5"/>
    <mergeCell ref="Q3:Q7"/>
    <mergeCell ref="A1:Q1"/>
    <mergeCell ref="H3:K4"/>
    <mergeCell ref="L3:M4"/>
    <mergeCell ref="N3:O4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2"/>
  <sheetViews>
    <sheetView tabSelected="1" topLeftCell="A61" zoomScale="110" zoomScaleNormal="110" workbookViewId="0">
      <selection activeCell="F8" sqref="F8"/>
    </sheetView>
  </sheetViews>
  <sheetFormatPr defaultColWidth="9.109375" defaultRowHeight="15.6" x14ac:dyDescent="0.3"/>
  <cols>
    <col min="1" max="1" width="4.109375" style="36" customWidth="1"/>
    <col min="2" max="2" width="13.33203125" style="36" customWidth="1"/>
    <col min="3" max="3" width="11.6640625" style="36" customWidth="1"/>
    <col min="4" max="4" width="15.6640625" style="36" customWidth="1"/>
    <col min="5" max="5" width="34.109375" style="43" customWidth="1"/>
    <col min="6" max="6" width="35" style="43" customWidth="1"/>
    <col min="7" max="7" width="10.33203125" style="43" customWidth="1"/>
    <col min="8" max="9" width="9.109375" style="49" hidden="1" customWidth="1"/>
    <col min="10" max="10" width="9.109375" style="83" hidden="1" customWidth="1"/>
    <col min="11" max="11" width="9.6640625" style="49" hidden="1" customWidth="1"/>
    <col min="12" max="12" width="8.109375" style="49" hidden="1" customWidth="1"/>
    <col min="13" max="13" width="9.6640625" style="49" hidden="1" customWidth="1"/>
    <col min="14" max="14" width="7.88671875" style="49" hidden="1" customWidth="1"/>
    <col min="15" max="15" width="9.6640625" style="83" hidden="1" customWidth="1"/>
    <col min="16" max="16" width="10.5546875" style="49" customWidth="1"/>
    <col min="17" max="17" width="10" style="42" customWidth="1"/>
    <col min="18" max="16384" width="9.109375" style="42"/>
  </cols>
  <sheetData>
    <row r="1" spans="1:18" x14ac:dyDescent="0.3">
      <c r="A1" s="123" t="s">
        <v>657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6.2" thickBot="1" x14ac:dyDescent="0.35">
      <c r="A2" s="123" t="s">
        <v>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8" s="36" customFormat="1" ht="45" customHeight="1" x14ac:dyDescent="0.3">
      <c r="A3" s="52" t="s">
        <v>0</v>
      </c>
      <c r="B3" s="52" t="s">
        <v>10</v>
      </c>
      <c r="C3" s="52" t="s">
        <v>11</v>
      </c>
      <c r="D3" s="52" t="s">
        <v>12</v>
      </c>
      <c r="E3" s="53" t="s">
        <v>8</v>
      </c>
      <c r="F3" s="54" t="s">
        <v>20</v>
      </c>
      <c r="G3" s="54" t="s">
        <v>1</v>
      </c>
      <c r="H3" s="85" t="s">
        <v>17</v>
      </c>
      <c r="I3" s="85"/>
      <c r="J3" s="85"/>
      <c r="K3" s="86"/>
      <c r="L3" s="86" t="s">
        <v>9</v>
      </c>
      <c r="M3" s="86"/>
      <c r="N3" s="86" t="s">
        <v>2</v>
      </c>
      <c r="O3" s="86"/>
      <c r="P3" s="139" t="s">
        <v>13</v>
      </c>
      <c r="Q3" s="88" t="s">
        <v>4</v>
      </c>
    </row>
    <row r="4" spans="1:18" s="36" customFormat="1" ht="26.4" x14ac:dyDescent="0.3">
      <c r="A4" s="55"/>
      <c r="B4" s="55"/>
      <c r="C4" s="55"/>
      <c r="D4" s="55"/>
      <c r="E4" s="56"/>
      <c r="F4" s="57"/>
      <c r="G4" s="57"/>
      <c r="H4" s="33" t="s">
        <v>5</v>
      </c>
      <c r="I4" s="33" t="s">
        <v>640</v>
      </c>
      <c r="J4" s="35"/>
      <c r="K4" s="28" t="s">
        <v>6</v>
      </c>
      <c r="L4" s="28" t="s">
        <v>7</v>
      </c>
      <c r="M4" s="28" t="s">
        <v>6</v>
      </c>
      <c r="N4" s="28" t="s">
        <v>3</v>
      </c>
      <c r="O4" s="23" t="s">
        <v>6</v>
      </c>
      <c r="P4" s="87"/>
      <c r="Q4" s="88"/>
    </row>
    <row r="5" spans="1:18" s="36" customFormat="1" ht="16.2" thickBot="1" x14ac:dyDescent="0.35">
      <c r="A5" s="58"/>
      <c r="B5" s="58"/>
      <c r="C5" s="58"/>
      <c r="D5" s="58"/>
      <c r="E5" s="59"/>
      <c r="F5" s="57"/>
      <c r="G5" s="57"/>
      <c r="H5" s="60"/>
      <c r="I5" s="60"/>
      <c r="J5" s="89"/>
      <c r="K5" s="28" t="s">
        <v>16</v>
      </c>
      <c r="L5" s="61"/>
      <c r="M5" s="28" t="s">
        <v>16</v>
      </c>
      <c r="N5" s="61"/>
      <c r="O5" s="28" t="s">
        <v>15</v>
      </c>
      <c r="P5" s="28" t="s">
        <v>14</v>
      </c>
      <c r="Q5" s="88"/>
    </row>
    <row r="6" spans="1:18" s="36" customFormat="1" ht="16.2" customHeight="1" thickBot="1" x14ac:dyDescent="0.35">
      <c r="A6" s="41"/>
      <c r="B6" s="62"/>
      <c r="C6" s="62"/>
      <c r="D6" s="62"/>
      <c r="E6" s="62"/>
      <c r="F6" s="63"/>
      <c r="G6" s="63"/>
      <c r="H6" s="90">
        <v>20.2</v>
      </c>
      <c r="I6" s="64"/>
      <c r="J6" s="91"/>
      <c r="K6" s="65"/>
      <c r="L6" s="92">
        <v>10</v>
      </c>
      <c r="M6" s="67"/>
      <c r="N6" s="68">
        <v>53</v>
      </c>
      <c r="O6" s="69"/>
      <c r="P6" s="61"/>
      <c r="Q6" s="88"/>
      <c r="R6" s="70"/>
    </row>
    <row r="7" spans="1:18" s="36" customFormat="1" ht="18" customHeight="1" x14ac:dyDescent="0.3">
      <c r="A7" s="5">
        <v>1</v>
      </c>
      <c r="B7" s="9" t="s">
        <v>233</v>
      </c>
      <c r="C7" s="9" t="s">
        <v>98</v>
      </c>
      <c r="D7" s="9" t="s">
        <v>234</v>
      </c>
      <c r="E7" s="8" t="s">
        <v>226</v>
      </c>
      <c r="F7" s="3" t="s">
        <v>222</v>
      </c>
      <c r="G7" s="3">
        <v>8</v>
      </c>
      <c r="H7" s="3">
        <v>24.8</v>
      </c>
      <c r="I7" s="27">
        <v>1</v>
      </c>
      <c r="J7" s="35">
        <f t="shared" ref="J7:J19" si="0">H7/I7</f>
        <v>24.8</v>
      </c>
      <c r="K7" s="75">
        <f t="shared" ref="K7:K19" si="1">40*$H$6/J7</f>
        <v>32.58064516129032</v>
      </c>
      <c r="L7" s="28">
        <v>10</v>
      </c>
      <c r="M7" s="72">
        <f t="shared" ref="M7:M19" si="2">40*L7/$L$6</f>
        <v>40</v>
      </c>
      <c r="N7" s="23">
        <v>37</v>
      </c>
      <c r="O7" s="72">
        <f t="shared" ref="O7:O19" si="3">20*N7/$N$6</f>
        <v>13.962264150943396</v>
      </c>
      <c r="P7" s="72">
        <f t="shared" ref="P7:P19" si="4">K7+M7+O7</f>
        <v>86.542909312233718</v>
      </c>
      <c r="Q7" s="29" t="s">
        <v>90</v>
      </c>
    </row>
    <row r="8" spans="1:18" s="39" customFormat="1" ht="27" customHeight="1" x14ac:dyDescent="0.25">
      <c r="A8" s="5">
        <v>2</v>
      </c>
      <c r="B8" s="4" t="s">
        <v>275</v>
      </c>
      <c r="C8" s="4" t="s">
        <v>122</v>
      </c>
      <c r="D8" s="4" t="s">
        <v>158</v>
      </c>
      <c r="E8" s="8" t="s">
        <v>247</v>
      </c>
      <c r="F8" s="3" t="s">
        <v>248</v>
      </c>
      <c r="G8" s="3">
        <v>7</v>
      </c>
      <c r="H8" s="1">
        <v>31.13</v>
      </c>
      <c r="I8" s="27">
        <v>1</v>
      </c>
      <c r="J8" s="35">
        <f t="shared" si="0"/>
        <v>31.13</v>
      </c>
      <c r="K8" s="75">
        <f t="shared" si="1"/>
        <v>25.955669771924189</v>
      </c>
      <c r="L8" s="28">
        <v>9.5</v>
      </c>
      <c r="M8" s="73">
        <f t="shared" si="2"/>
        <v>38</v>
      </c>
      <c r="N8" s="23">
        <v>51</v>
      </c>
      <c r="O8" s="72">
        <f t="shared" si="3"/>
        <v>19.245283018867923</v>
      </c>
      <c r="P8" s="73">
        <f t="shared" si="4"/>
        <v>83.200952790792115</v>
      </c>
      <c r="Q8" s="29" t="s">
        <v>90</v>
      </c>
    </row>
    <row r="9" spans="1:18" s="36" customFormat="1" ht="27" customHeight="1" x14ac:dyDescent="0.3">
      <c r="A9" s="5">
        <v>3</v>
      </c>
      <c r="B9" s="4" t="s">
        <v>276</v>
      </c>
      <c r="C9" s="4" t="s">
        <v>229</v>
      </c>
      <c r="D9" s="4" t="s">
        <v>59</v>
      </c>
      <c r="E9" s="8" t="s">
        <v>247</v>
      </c>
      <c r="F9" s="3" t="s">
        <v>277</v>
      </c>
      <c r="G9" s="3">
        <v>8</v>
      </c>
      <c r="H9" s="1">
        <v>30.93</v>
      </c>
      <c r="I9" s="27">
        <v>1</v>
      </c>
      <c r="J9" s="35">
        <f t="shared" si="0"/>
        <v>30.93</v>
      </c>
      <c r="K9" s="75">
        <f t="shared" si="1"/>
        <v>26.123504688005173</v>
      </c>
      <c r="L9" s="28">
        <v>9.5</v>
      </c>
      <c r="M9" s="73">
        <f t="shared" si="2"/>
        <v>38</v>
      </c>
      <c r="N9" s="30">
        <v>50</v>
      </c>
      <c r="O9" s="72">
        <f t="shared" si="3"/>
        <v>18.867924528301888</v>
      </c>
      <c r="P9" s="73">
        <f t="shared" si="4"/>
        <v>82.991429216307054</v>
      </c>
      <c r="Q9" s="29" t="s">
        <v>102</v>
      </c>
    </row>
    <row r="10" spans="1:18" s="36" customFormat="1" ht="27" customHeight="1" x14ac:dyDescent="0.3">
      <c r="A10" s="5">
        <v>4</v>
      </c>
      <c r="B10" s="2" t="s">
        <v>278</v>
      </c>
      <c r="C10" s="2" t="s">
        <v>163</v>
      </c>
      <c r="D10" s="2" t="s">
        <v>215</v>
      </c>
      <c r="E10" s="8" t="s">
        <v>279</v>
      </c>
      <c r="F10" s="3" t="s">
        <v>277</v>
      </c>
      <c r="G10" s="3">
        <v>8</v>
      </c>
      <c r="H10" s="1">
        <v>32.65</v>
      </c>
      <c r="I10" s="27">
        <v>1</v>
      </c>
      <c r="J10" s="35">
        <f t="shared" si="0"/>
        <v>32.65</v>
      </c>
      <c r="K10" s="75">
        <f t="shared" si="1"/>
        <v>24.747320061255746</v>
      </c>
      <c r="L10" s="28">
        <v>9.5</v>
      </c>
      <c r="M10" s="73">
        <f t="shared" si="2"/>
        <v>38</v>
      </c>
      <c r="N10" s="23">
        <v>52</v>
      </c>
      <c r="O10" s="72">
        <f t="shared" si="3"/>
        <v>19.622641509433961</v>
      </c>
      <c r="P10" s="73">
        <f t="shared" si="4"/>
        <v>82.369961570689711</v>
      </c>
      <c r="Q10" s="29" t="s">
        <v>102</v>
      </c>
    </row>
    <row r="11" spans="1:18" s="36" customFormat="1" ht="27" customHeight="1" x14ac:dyDescent="0.3">
      <c r="A11" s="5">
        <v>5</v>
      </c>
      <c r="B11" s="2" t="s">
        <v>280</v>
      </c>
      <c r="C11" s="2" t="s">
        <v>113</v>
      </c>
      <c r="D11" s="2" t="s">
        <v>59</v>
      </c>
      <c r="E11" s="8" t="s">
        <v>247</v>
      </c>
      <c r="F11" s="3" t="s">
        <v>248</v>
      </c>
      <c r="G11" s="3">
        <v>7</v>
      </c>
      <c r="H11" s="1">
        <v>32.22</v>
      </c>
      <c r="I11" s="27">
        <v>1</v>
      </c>
      <c r="J11" s="35">
        <f t="shared" si="0"/>
        <v>32.22</v>
      </c>
      <c r="K11" s="75">
        <f t="shared" si="1"/>
        <v>25.077591558038485</v>
      </c>
      <c r="L11" s="28">
        <v>9.5</v>
      </c>
      <c r="M11" s="73">
        <f t="shared" si="2"/>
        <v>38</v>
      </c>
      <c r="N11" s="23">
        <v>50</v>
      </c>
      <c r="O11" s="72">
        <f t="shared" si="3"/>
        <v>18.867924528301888</v>
      </c>
      <c r="P11" s="73">
        <f t="shared" si="4"/>
        <v>81.945516086340376</v>
      </c>
      <c r="Q11" s="29" t="s">
        <v>102</v>
      </c>
    </row>
    <row r="12" spans="1:18" s="36" customFormat="1" ht="27" customHeight="1" x14ac:dyDescent="0.3">
      <c r="A12" s="5">
        <v>6</v>
      </c>
      <c r="B12" s="26" t="s">
        <v>420</v>
      </c>
      <c r="C12" s="26" t="s">
        <v>229</v>
      </c>
      <c r="D12" s="26" t="s">
        <v>318</v>
      </c>
      <c r="E12" s="3" t="s">
        <v>463</v>
      </c>
      <c r="F12" s="3" t="s">
        <v>464</v>
      </c>
      <c r="G12" s="3" t="s">
        <v>516</v>
      </c>
      <c r="H12" s="3">
        <v>30.4</v>
      </c>
      <c r="I12" s="22">
        <v>1</v>
      </c>
      <c r="J12" s="35">
        <f t="shared" si="0"/>
        <v>30.4</v>
      </c>
      <c r="K12" s="75">
        <f t="shared" si="1"/>
        <v>26.578947368421055</v>
      </c>
      <c r="L12" s="28">
        <v>9.1</v>
      </c>
      <c r="M12" s="73">
        <f t="shared" si="2"/>
        <v>36.4</v>
      </c>
      <c r="N12" s="30">
        <v>46</v>
      </c>
      <c r="O12" s="72">
        <f t="shared" si="3"/>
        <v>17.358490566037737</v>
      </c>
      <c r="P12" s="73">
        <f t="shared" si="4"/>
        <v>80.337437934458791</v>
      </c>
      <c r="Q12" s="24"/>
    </row>
    <row r="13" spans="1:18" s="36" customFormat="1" ht="27" customHeight="1" x14ac:dyDescent="0.3">
      <c r="A13" s="5">
        <v>7</v>
      </c>
      <c r="B13" s="93" t="s">
        <v>535</v>
      </c>
      <c r="C13" s="93" t="s">
        <v>239</v>
      </c>
      <c r="D13" s="93" t="s">
        <v>218</v>
      </c>
      <c r="E13" s="3" t="s">
        <v>463</v>
      </c>
      <c r="F13" s="3" t="s">
        <v>491</v>
      </c>
      <c r="G13" s="3" t="s">
        <v>523</v>
      </c>
      <c r="H13" s="3">
        <v>30.5</v>
      </c>
      <c r="I13" s="22">
        <v>1</v>
      </c>
      <c r="J13" s="35">
        <f t="shared" si="0"/>
        <v>30.5</v>
      </c>
      <c r="K13" s="75">
        <f t="shared" si="1"/>
        <v>26.491803278688526</v>
      </c>
      <c r="L13" s="28">
        <v>9.1</v>
      </c>
      <c r="M13" s="73">
        <f t="shared" si="2"/>
        <v>36.4</v>
      </c>
      <c r="N13" s="23">
        <v>46</v>
      </c>
      <c r="O13" s="72">
        <f t="shared" si="3"/>
        <v>17.358490566037737</v>
      </c>
      <c r="P13" s="73">
        <f t="shared" si="4"/>
        <v>80.250293844726258</v>
      </c>
      <c r="Q13" s="24"/>
    </row>
    <row r="14" spans="1:18" s="36" customFormat="1" ht="27" customHeight="1" x14ac:dyDescent="0.3">
      <c r="A14" s="5">
        <v>8</v>
      </c>
      <c r="B14" s="16" t="s">
        <v>538</v>
      </c>
      <c r="C14" s="16" t="s">
        <v>230</v>
      </c>
      <c r="D14" s="16" t="s">
        <v>73</v>
      </c>
      <c r="E14" s="3" t="s">
        <v>463</v>
      </c>
      <c r="F14" s="3" t="s">
        <v>488</v>
      </c>
      <c r="G14" s="3" t="s">
        <v>526</v>
      </c>
      <c r="H14" s="3">
        <v>30.9</v>
      </c>
      <c r="I14" s="22">
        <v>1</v>
      </c>
      <c r="J14" s="35">
        <f t="shared" si="0"/>
        <v>30.9</v>
      </c>
      <c r="K14" s="75">
        <f t="shared" si="1"/>
        <v>26.148867313915858</v>
      </c>
      <c r="L14" s="28">
        <v>9</v>
      </c>
      <c r="M14" s="73">
        <f t="shared" si="2"/>
        <v>36</v>
      </c>
      <c r="N14" s="23">
        <v>46</v>
      </c>
      <c r="O14" s="72">
        <f t="shared" si="3"/>
        <v>17.358490566037737</v>
      </c>
      <c r="P14" s="73">
        <f t="shared" si="4"/>
        <v>79.507357879953588</v>
      </c>
      <c r="Q14" s="24"/>
    </row>
    <row r="15" spans="1:18" s="36" customFormat="1" ht="27" customHeight="1" x14ac:dyDescent="0.3">
      <c r="A15" s="5">
        <v>9</v>
      </c>
      <c r="B15" s="94" t="s">
        <v>400</v>
      </c>
      <c r="C15" s="94" t="s">
        <v>155</v>
      </c>
      <c r="D15" s="94" t="s">
        <v>158</v>
      </c>
      <c r="E15" s="95" t="s">
        <v>381</v>
      </c>
      <c r="F15" s="34" t="s">
        <v>395</v>
      </c>
      <c r="G15" s="34">
        <v>7</v>
      </c>
      <c r="H15" s="34">
        <v>38.28</v>
      </c>
      <c r="I15" s="27">
        <v>1</v>
      </c>
      <c r="J15" s="35">
        <f t="shared" si="0"/>
        <v>38.28</v>
      </c>
      <c r="K15" s="75">
        <f t="shared" si="1"/>
        <v>21.107628004179727</v>
      </c>
      <c r="L15" s="28">
        <v>11</v>
      </c>
      <c r="M15" s="73">
        <f t="shared" si="2"/>
        <v>44</v>
      </c>
      <c r="N15" s="23">
        <v>38</v>
      </c>
      <c r="O15" s="72">
        <f t="shared" si="3"/>
        <v>14.339622641509434</v>
      </c>
      <c r="P15" s="73">
        <f t="shared" si="4"/>
        <v>79.447250645689167</v>
      </c>
      <c r="Q15" s="24" t="s">
        <v>384</v>
      </c>
    </row>
    <row r="16" spans="1:18" s="36" customFormat="1" ht="27" customHeight="1" x14ac:dyDescent="0.3">
      <c r="A16" s="5">
        <v>10</v>
      </c>
      <c r="B16" s="26" t="s">
        <v>281</v>
      </c>
      <c r="C16" s="26" t="s">
        <v>282</v>
      </c>
      <c r="D16" s="26" t="s">
        <v>129</v>
      </c>
      <c r="E16" s="3" t="s">
        <v>247</v>
      </c>
      <c r="F16" s="3" t="s">
        <v>264</v>
      </c>
      <c r="G16" s="3">
        <v>8</v>
      </c>
      <c r="H16" s="1">
        <v>32.700000000000003</v>
      </c>
      <c r="I16" s="27">
        <v>1</v>
      </c>
      <c r="J16" s="35">
        <f t="shared" si="0"/>
        <v>32.700000000000003</v>
      </c>
      <c r="K16" s="75">
        <f t="shared" si="1"/>
        <v>24.709480122324155</v>
      </c>
      <c r="L16" s="76">
        <v>9</v>
      </c>
      <c r="M16" s="73">
        <f t="shared" si="2"/>
        <v>36</v>
      </c>
      <c r="N16" s="23">
        <v>47</v>
      </c>
      <c r="O16" s="72">
        <f t="shared" si="3"/>
        <v>17.735849056603772</v>
      </c>
      <c r="P16" s="73">
        <f t="shared" si="4"/>
        <v>78.445329178927921</v>
      </c>
      <c r="Q16" s="29" t="s">
        <v>102</v>
      </c>
    </row>
    <row r="17" spans="1:17" s="39" customFormat="1" ht="27" customHeight="1" x14ac:dyDescent="0.25">
      <c r="A17" s="5">
        <v>11</v>
      </c>
      <c r="B17" s="26" t="s">
        <v>625</v>
      </c>
      <c r="C17" s="26" t="s">
        <v>150</v>
      </c>
      <c r="D17" s="26" t="s">
        <v>182</v>
      </c>
      <c r="E17" s="3" t="s">
        <v>609</v>
      </c>
      <c r="F17" s="3" t="s">
        <v>610</v>
      </c>
      <c r="G17" s="3">
        <v>8</v>
      </c>
      <c r="H17" s="1">
        <v>31.94</v>
      </c>
      <c r="I17" s="22">
        <v>1</v>
      </c>
      <c r="J17" s="35">
        <f t="shared" si="0"/>
        <v>31.94</v>
      </c>
      <c r="K17" s="75">
        <f t="shared" si="1"/>
        <v>25.297432686286786</v>
      </c>
      <c r="L17" s="28">
        <v>9.3000000000000007</v>
      </c>
      <c r="M17" s="72">
        <f t="shared" si="2"/>
        <v>37.200000000000003</v>
      </c>
      <c r="N17" s="23">
        <v>44</v>
      </c>
      <c r="O17" s="72">
        <f t="shared" si="3"/>
        <v>16.60377358490566</v>
      </c>
      <c r="P17" s="73">
        <f t="shared" si="4"/>
        <v>79.101206271192439</v>
      </c>
      <c r="Q17" s="29" t="s">
        <v>90</v>
      </c>
    </row>
    <row r="18" spans="1:17" s="36" customFormat="1" ht="27" customHeight="1" x14ac:dyDescent="0.3">
      <c r="A18" s="5">
        <v>12</v>
      </c>
      <c r="B18" s="17" t="s">
        <v>536</v>
      </c>
      <c r="C18" s="17" t="s">
        <v>150</v>
      </c>
      <c r="D18" s="17" t="s">
        <v>73</v>
      </c>
      <c r="E18" s="8" t="s">
        <v>463</v>
      </c>
      <c r="F18" s="3" t="s">
        <v>488</v>
      </c>
      <c r="G18" s="3" t="s">
        <v>526</v>
      </c>
      <c r="H18" s="3">
        <v>32.1</v>
      </c>
      <c r="I18" s="22">
        <v>1</v>
      </c>
      <c r="J18" s="35">
        <f t="shared" si="0"/>
        <v>32.1</v>
      </c>
      <c r="K18" s="75">
        <f t="shared" si="1"/>
        <v>25.171339563862926</v>
      </c>
      <c r="L18" s="28">
        <v>8.9</v>
      </c>
      <c r="M18" s="73">
        <f t="shared" si="2"/>
        <v>35.6</v>
      </c>
      <c r="N18" s="30">
        <v>41</v>
      </c>
      <c r="O18" s="72">
        <f t="shared" si="3"/>
        <v>15.471698113207546</v>
      </c>
      <c r="P18" s="73">
        <f t="shared" si="4"/>
        <v>76.243037677070475</v>
      </c>
      <c r="Q18" s="24" t="s">
        <v>102</v>
      </c>
    </row>
    <row r="19" spans="1:17" s="36" customFormat="1" ht="27" customHeight="1" x14ac:dyDescent="0.3">
      <c r="A19" s="5">
        <v>13</v>
      </c>
      <c r="B19" s="16" t="s">
        <v>537</v>
      </c>
      <c r="C19" s="16" t="s">
        <v>229</v>
      </c>
      <c r="D19" s="16" t="s">
        <v>255</v>
      </c>
      <c r="E19" s="3" t="s">
        <v>463</v>
      </c>
      <c r="F19" s="3" t="s">
        <v>491</v>
      </c>
      <c r="G19" s="3" t="s">
        <v>523</v>
      </c>
      <c r="H19" s="3">
        <v>33.799999999999997</v>
      </c>
      <c r="I19" s="22">
        <v>1</v>
      </c>
      <c r="J19" s="35">
        <f t="shared" si="0"/>
        <v>33.799999999999997</v>
      </c>
      <c r="K19" s="75">
        <f t="shared" si="1"/>
        <v>23.905325443786985</v>
      </c>
      <c r="L19" s="28">
        <v>8.9</v>
      </c>
      <c r="M19" s="73">
        <f t="shared" si="2"/>
        <v>35.6</v>
      </c>
      <c r="N19" s="23">
        <v>40</v>
      </c>
      <c r="O19" s="72">
        <f t="shared" si="3"/>
        <v>15.09433962264151</v>
      </c>
      <c r="P19" s="73">
        <f t="shared" si="4"/>
        <v>74.5996650664285</v>
      </c>
      <c r="Q19" s="24"/>
    </row>
    <row r="20" spans="1:17" s="36" customFormat="1" ht="27" customHeight="1" x14ac:dyDescent="0.3">
      <c r="A20" s="5">
        <v>14</v>
      </c>
      <c r="B20" s="9" t="s">
        <v>231</v>
      </c>
      <c r="C20" s="9" t="s">
        <v>232</v>
      </c>
      <c r="D20" s="9" t="s">
        <v>80</v>
      </c>
      <c r="E20" s="3" t="s">
        <v>226</v>
      </c>
      <c r="F20" s="3" t="s">
        <v>222</v>
      </c>
      <c r="G20" s="3"/>
      <c r="H20" s="3">
        <v>21.3</v>
      </c>
      <c r="I20" s="27">
        <v>1</v>
      </c>
      <c r="J20" s="35">
        <f t="shared" ref="J20:J42" si="5">H20/I20</f>
        <v>21.3</v>
      </c>
      <c r="K20" s="75">
        <f t="shared" ref="K20:K42" si="6">40*$H$6/J20</f>
        <v>37.93427230046948</v>
      </c>
      <c r="L20" s="28">
        <v>8.1999999999999993</v>
      </c>
      <c r="M20" s="73">
        <f t="shared" ref="M20:M42" si="7">40*L20/$L$6</f>
        <v>32.799999999999997</v>
      </c>
      <c r="N20" s="23">
        <v>4.9000000000000004</v>
      </c>
      <c r="O20" s="72">
        <f t="shared" ref="O20:O42" si="8">20*N20/$N$6</f>
        <v>1.8490566037735849</v>
      </c>
      <c r="P20" s="73">
        <f t="shared" ref="P20:P42" si="9">K20+M20+O20</f>
        <v>72.583328904243075</v>
      </c>
      <c r="Q20" s="24"/>
    </row>
    <row r="21" spans="1:17" s="36" customFormat="1" ht="27" customHeight="1" x14ac:dyDescent="0.3">
      <c r="A21" s="5">
        <v>15</v>
      </c>
      <c r="B21" s="6" t="s">
        <v>627</v>
      </c>
      <c r="C21" s="6" t="s">
        <v>37</v>
      </c>
      <c r="D21" s="2" t="s">
        <v>182</v>
      </c>
      <c r="E21" s="3" t="s">
        <v>609</v>
      </c>
      <c r="F21" s="3" t="s">
        <v>610</v>
      </c>
      <c r="G21" s="3">
        <v>8</v>
      </c>
      <c r="H21" s="1">
        <v>34.25</v>
      </c>
      <c r="I21" s="22">
        <v>1</v>
      </c>
      <c r="J21" s="35">
        <f t="shared" si="5"/>
        <v>34.25</v>
      </c>
      <c r="K21" s="75">
        <f t="shared" si="6"/>
        <v>23.591240875912408</v>
      </c>
      <c r="L21" s="28">
        <v>8</v>
      </c>
      <c r="M21" s="73">
        <f t="shared" si="7"/>
        <v>32</v>
      </c>
      <c r="N21" s="23">
        <v>35</v>
      </c>
      <c r="O21" s="72">
        <f t="shared" si="8"/>
        <v>13.20754716981132</v>
      </c>
      <c r="P21" s="73">
        <f t="shared" si="9"/>
        <v>68.798788045723725</v>
      </c>
      <c r="Q21" s="29" t="s">
        <v>102</v>
      </c>
    </row>
    <row r="22" spans="1:17" s="36" customFormat="1" ht="27" customHeight="1" x14ac:dyDescent="0.3">
      <c r="A22" s="5">
        <v>16</v>
      </c>
      <c r="B22" s="96" t="s">
        <v>401</v>
      </c>
      <c r="C22" s="96" t="s">
        <v>402</v>
      </c>
      <c r="D22" s="96" t="s">
        <v>74</v>
      </c>
      <c r="E22" s="95" t="s">
        <v>381</v>
      </c>
      <c r="F22" s="34" t="s">
        <v>395</v>
      </c>
      <c r="G22" s="34">
        <v>7</v>
      </c>
      <c r="H22" s="34">
        <v>33.049999999999997</v>
      </c>
      <c r="I22" s="27">
        <v>1</v>
      </c>
      <c r="J22" s="35">
        <f t="shared" si="5"/>
        <v>33.049999999999997</v>
      </c>
      <c r="K22" s="75">
        <f t="shared" si="6"/>
        <v>24.447806354009078</v>
      </c>
      <c r="L22" s="28">
        <v>9</v>
      </c>
      <c r="M22" s="73">
        <f t="shared" si="7"/>
        <v>36</v>
      </c>
      <c r="N22" s="23">
        <v>36</v>
      </c>
      <c r="O22" s="72">
        <f t="shared" si="8"/>
        <v>13.584905660377359</v>
      </c>
      <c r="P22" s="73">
        <f t="shared" si="9"/>
        <v>74.032712014386433</v>
      </c>
      <c r="Q22" s="24" t="s">
        <v>384</v>
      </c>
    </row>
    <row r="23" spans="1:17" s="36" customFormat="1" ht="27" customHeight="1" x14ac:dyDescent="0.3">
      <c r="A23" s="5">
        <v>17</v>
      </c>
      <c r="B23" s="9" t="s">
        <v>228</v>
      </c>
      <c r="C23" s="9" t="s">
        <v>229</v>
      </c>
      <c r="D23" s="9" t="s">
        <v>158</v>
      </c>
      <c r="E23" s="8" t="s">
        <v>226</v>
      </c>
      <c r="F23" s="3" t="s">
        <v>222</v>
      </c>
      <c r="G23" s="34">
        <v>7</v>
      </c>
      <c r="H23" s="3">
        <v>20.2</v>
      </c>
      <c r="I23" s="27">
        <v>1</v>
      </c>
      <c r="J23" s="35">
        <f t="shared" si="5"/>
        <v>20.2</v>
      </c>
      <c r="K23" s="75">
        <f t="shared" si="6"/>
        <v>40</v>
      </c>
      <c r="L23" s="28">
        <v>5</v>
      </c>
      <c r="M23" s="73">
        <f t="shared" si="7"/>
        <v>20</v>
      </c>
      <c r="N23" s="23">
        <v>4.0999999999999996</v>
      </c>
      <c r="O23" s="72">
        <f t="shared" si="8"/>
        <v>1.5471698113207548</v>
      </c>
      <c r="P23" s="73">
        <f t="shared" si="9"/>
        <v>61.547169811320757</v>
      </c>
      <c r="Q23" s="24"/>
    </row>
    <row r="24" spans="1:17" s="36" customFormat="1" ht="27" customHeight="1" x14ac:dyDescent="0.3">
      <c r="A24" s="5">
        <v>18</v>
      </c>
      <c r="B24" s="4" t="s">
        <v>228</v>
      </c>
      <c r="C24" s="4" t="s">
        <v>230</v>
      </c>
      <c r="D24" s="4" t="s">
        <v>158</v>
      </c>
      <c r="E24" s="8" t="s">
        <v>226</v>
      </c>
      <c r="F24" s="3" t="s">
        <v>222</v>
      </c>
      <c r="G24" s="34">
        <v>7</v>
      </c>
      <c r="H24" s="3">
        <v>21.8</v>
      </c>
      <c r="I24" s="27">
        <v>1</v>
      </c>
      <c r="J24" s="35">
        <f t="shared" si="5"/>
        <v>21.8</v>
      </c>
      <c r="K24" s="75">
        <f t="shared" si="6"/>
        <v>37.064220183486235</v>
      </c>
      <c r="L24" s="28">
        <v>5</v>
      </c>
      <c r="M24" s="73">
        <f t="shared" si="7"/>
        <v>20</v>
      </c>
      <c r="N24" s="23">
        <v>5.6</v>
      </c>
      <c r="O24" s="72">
        <f t="shared" si="8"/>
        <v>2.1132075471698113</v>
      </c>
      <c r="P24" s="73">
        <f t="shared" si="9"/>
        <v>59.177427730656049</v>
      </c>
      <c r="Q24" s="24"/>
    </row>
    <row r="25" spans="1:17" s="36" customFormat="1" ht="27" customHeight="1" x14ac:dyDescent="0.3">
      <c r="A25" s="5">
        <v>19</v>
      </c>
      <c r="B25" s="9" t="s">
        <v>597</v>
      </c>
      <c r="C25" s="9" t="s">
        <v>37</v>
      </c>
      <c r="D25" s="9" t="s">
        <v>182</v>
      </c>
      <c r="E25" s="8" t="s">
        <v>579</v>
      </c>
      <c r="F25" s="3" t="s">
        <v>598</v>
      </c>
      <c r="G25" s="34">
        <v>7</v>
      </c>
      <c r="H25" s="3">
        <v>33</v>
      </c>
      <c r="I25" s="22">
        <v>1</v>
      </c>
      <c r="J25" s="35">
        <f t="shared" si="5"/>
        <v>33</v>
      </c>
      <c r="K25" s="75">
        <f t="shared" si="6"/>
        <v>24.484848484848484</v>
      </c>
      <c r="L25" s="28">
        <v>8.5</v>
      </c>
      <c r="M25" s="73">
        <f t="shared" si="7"/>
        <v>34</v>
      </c>
      <c r="N25" s="23">
        <v>11</v>
      </c>
      <c r="O25" s="72">
        <f t="shared" si="8"/>
        <v>4.1509433962264151</v>
      </c>
      <c r="P25" s="73">
        <f t="shared" si="9"/>
        <v>62.635791881074901</v>
      </c>
      <c r="Q25" s="24" t="s">
        <v>90</v>
      </c>
    </row>
    <row r="26" spans="1:17" s="36" customFormat="1" ht="27" customHeight="1" x14ac:dyDescent="0.3">
      <c r="A26" s="5">
        <v>20</v>
      </c>
      <c r="B26" s="3" t="s">
        <v>178</v>
      </c>
      <c r="C26" s="3" t="s">
        <v>239</v>
      </c>
      <c r="D26" s="3" t="s">
        <v>80</v>
      </c>
      <c r="E26" s="3" t="s">
        <v>463</v>
      </c>
      <c r="F26" s="3" t="s">
        <v>488</v>
      </c>
      <c r="G26" s="3" t="s">
        <v>526</v>
      </c>
      <c r="H26" s="3">
        <v>41.9</v>
      </c>
      <c r="I26" s="22">
        <v>1</v>
      </c>
      <c r="J26" s="35">
        <f t="shared" si="5"/>
        <v>41.9</v>
      </c>
      <c r="K26" s="75">
        <f t="shared" si="6"/>
        <v>19.28400954653938</v>
      </c>
      <c r="L26" s="28">
        <v>7.8</v>
      </c>
      <c r="M26" s="73">
        <f t="shared" si="7"/>
        <v>31.2</v>
      </c>
      <c r="N26" s="23">
        <v>26</v>
      </c>
      <c r="O26" s="72">
        <f t="shared" si="8"/>
        <v>9.8113207547169807</v>
      </c>
      <c r="P26" s="73">
        <f t="shared" si="9"/>
        <v>60.295330301256364</v>
      </c>
      <c r="Q26" s="24"/>
    </row>
    <row r="27" spans="1:17" s="36" customFormat="1" ht="27" customHeight="1" x14ac:dyDescent="0.3">
      <c r="A27" s="5">
        <v>21</v>
      </c>
      <c r="B27" s="4" t="s">
        <v>377</v>
      </c>
      <c r="C27" s="4" t="s">
        <v>177</v>
      </c>
      <c r="D27" s="4"/>
      <c r="E27" s="3" t="s">
        <v>366</v>
      </c>
      <c r="F27" s="3" t="s">
        <v>371</v>
      </c>
      <c r="G27" s="3">
        <v>8</v>
      </c>
      <c r="H27" s="28">
        <v>33.28</v>
      </c>
      <c r="I27" s="27">
        <v>1</v>
      </c>
      <c r="J27" s="35">
        <f t="shared" si="5"/>
        <v>33.28</v>
      </c>
      <c r="K27" s="75">
        <f t="shared" si="6"/>
        <v>24.278846153846153</v>
      </c>
      <c r="L27" s="28">
        <v>8</v>
      </c>
      <c r="M27" s="73">
        <f t="shared" si="7"/>
        <v>32</v>
      </c>
      <c r="N27" s="23">
        <v>6</v>
      </c>
      <c r="O27" s="72">
        <f t="shared" si="8"/>
        <v>2.2641509433962264</v>
      </c>
      <c r="P27" s="72">
        <f t="shared" si="9"/>
        <v>58.542997097242377</v>
      </c>
      <c r="Q27" s="29"/>
    </row>
    <row r="28" spans="1:17" s="36" customFormat="1" ht="27" customHeight="1" x14ac:dyDescent="0.3">
      <c r="A28" s="5">
        <v>22</v>
      </c>
      <c r="B28" s="2" t="s">
        <v>378</v>
      </c>
      <c r="C28" s="2" t="s">
        <v>79</v>
      </c>
      <c r="D28" s="2"/>
      <c r="E28" s="3" t="s">
        <v>366</v>
      </c>
      <c r="F28" s="3" t="s">
        <v>371</v>
      </c>
      <c r="G28" s="3">
        <v>8</v>
      </c>
      <c r="H28" s="28">
        <v>31.5</v>
      </c>
      <c r="I28" s="27">
        <v>1</v>
      </c>
      <c r="J28" s="35">
        <f t="shared" si="5"/>
        <v>31.5</v>
      </c>
      <c r="K28" s="75">
        <f t="shared" si="6"/>
        <v>25.650793650793652</v>
      </c>
      <c r="L28" s="28">
        <v>7</v>
      </c>
      <c r="M28" s="73">
        <f t="shared" si="7"/>
        <v>28</v>
      </c>
      <c r="N28" s="23">
        <v>10</v>
      </c>
      <c r="O28" s="72">
        <f t="shared" si="8"/>
        <v>3.7735849056603774</v>
      </c>
      <c r="P28" s="72">
        <f t="shared" si="9"/>
        <v>57.42437855645403</v>
      </c>
      <c r="Q28" s="29"/>
    </row>
    <row r="29" spans="1:17" s="39" customFormat="1" ht="27" customHeight="1" x14ac:dyDescent="0.25">
      <c r="A29" s="5">
        <v>23</v>
      </c>
      <c r="B29" s="16" t="s">
        <v>532</v>
      </c>
      <c r="C29" s="16" t="s">
        <v>533</v>
      </c>
      <c r="D29" s="16" t="s">
        <v>175</v>
      </c>
      <c r="E29" s="3" t="s">
        <v>463</v>
      </c>
      <c r="F29" s="3" t="s">
        <v>464</v>
      </c>
      <c r="G29" s="3" t="s">
        <v>516</v>
      </c>
      <c r="H29" s="3">
        <v>34.200000000000003</v>
      </c>
      <c r="I29" s="22">
        <v>1</v>
      </c>
      <c r="J29" s="35">
        <f t="shared" si="5"/>
        <v>34.200000000000003</v>
      </c>
      <c r="K29" s="75">
        <f t="shared" si="6"/>
        <v>23.625730994152043</v>
      </c>
      <c r="L29" s="28">
        <v>6.5</v>
      </c>
      <c r="M29" s="73">
        <f t="shared" si="7"/>
        <v>26</v>
      </c>
      <c r="N29" s="23">
        <v>19</v>
      </c>
      <c r="O29" s="72">
        <f t="shared" si="8"/>
        <v>7.1698113207547172</v>
      </c>
      <c r="P29" s="73">
        <f t="shared" si="9"/>
        <v>56.795542314906761</v>
      </c>
      <c r="Q29" s="24"/>
    </row>
    <row r="30" spans="1:17" s="39" customFormat="1" ht="27" customHeight="1" x14ac:dyDescent="0.25">
      <c r="A30" s="5">
        <v>24</v>
      </c>
      <c r="B30" s="2" t="s">
        <v>433</v>
      </c>
      <c r="C30" s="2" t="s">
        <v>155</v>
      </c>
      <c r="D30" s="2" t="s">
        <v>434</v>
      </c>
      <c r="E30" s="3" t="s">
        <v>416</v>
      </c>
      <c r="F30" s="3" t="s">
        <v>419</v>
      </c>
      <c r="G30" s="3">
        <v>7</v>
      </c>
      <c r="H30" s="1">
        <v>55</v>
      </c>
      <c r="I30" s="27">
        <v>1</v>
      </c>
      <c r="J30" s="35">
        <f t="shared" si="5"/>
        <v>55</v>
      </c>
      <c r="K30" s="75">
        <f t="shared" si="6"/>
        <v>14.690909090909091</v>
      </c>
      <c r="L30" s="28">
        <v>10</v>
      </c>
      <c r="M30" s="73">
        <f t="shared" si="7"/>
        <v>40</v>
      </c>
      <c r="N30" s="23">
        <v>7</v>
      </c>
      <c r="O30" s="72">
        <f t="shared" si="8"/>
        <v>2.641509433962264</v>
      </c>
      <c r="P30" s="72">
        <f t="shared" si="9"/>
        <v>57.33241852487135</v>
      </c>
      <c r="Q30" s="29"/>
    </row>
    <row r="31" spans="1:17" s="39" customFormat="1" ht="27" customHeight="1" x14ac:dyDescent="0.25">
      <c r="A31" s="5">
        <v>25</v>
      </c>
      <c r="B31" s="16" t="s">
        <v>534</v>
      </c>
      <c r="C31" s="16" t="s">
        <v>82</v>
      </c>
      <c r="D31" s="16" t="s">
        <v>175</v>
      </c>
      <c r="E31" s="3" t="s">
        <v>463</v>
      </c>
      <c r="F31" s="3" t="s">
        <v>464</v>
      </c>
      <c r="G31" s="3" t="s">
        <v>516</v>
      </c>
      <c r="H31" s="3">
        <v>39.200000000000003</v>
      </c>
      <c r="I31" s="22">
        <v>1</v>
      </c>
      <c r="J31" s="35">
        <f t="shared" si="5"/>
        <v>39.200000000000003</v>
      </c>
      <c r="K31" s="75">
        <f t="shared" si="6"/>
        <v>20.612244897959183</v>
      </c>
      <c r="L31" s="28">
        <v>6</v>
      </c>
      <c r="M31" s="73">
        <f t="shared" si="7"/>
        <v>24</v>
      </c>
      <c r="N31" s="23">
        <v>28</v>
      </c>
      <c r="O31" s="72">
        <f t="shared" si="8"/>
        <v>10.566037735849056</v>
      </c>
      <c r="P31" s="73">
        <f t="shared" si="9"/>
        <v>55.178282633808244</v>
      </c>
      <c r="Q31" s="24"/>
    </row>
    <row r="32" spans="1:17" s="39" customFormat="1" ht="27" customHeight="1" x14ac:dyDescent="0.25">
      <c r="A32" s="5">
        <v>26</v>
      </c>
      <c r="B32" s="3" t="s">
        <v>630</v>
      </c>
      <c r="C32" s="3" t="s">
        <v>631</v>
      </c>
      <c r="D32" s="3" t="s">
        <v>74</v>
      </c>
      <c r="E32" s="3" t="s">
        <v>609</v>
      </c>
      <c r="F32" s="3" t="s">
        <v>613</v>
      </c>
      <c r="G32" s="3">
        <v>8</v>
      </c>
      <c r="H32" s="1">
        <v>51.23</v>
      </c>
      <c r="I32" s="22">
        <v>1</v>
      </c>
      <c r="J32" s="35">
        <f t="shared" si="5"/>
        <v>51.23</v>
      </c>
      <c r="K32" s="75">
        <f t="shared" si="6"/>
        <v>15.772008588717549</v>
      </c>
      <c r="L32" s="76">
        <v>9</v>
      </c>
      <c r="M32" s="73">
        <f t="shared" si="7"/>
        <v>36</v>
      </c>
      <c r="N32" s="23">
        <v>10</v>
      </c>
      <c r="O32" s="72">
        <f t="shared" si="8"/>
        <v>3.7735849056603774</v>
      </c>
      <c r="P32" s="72">
        <f t="shared" si="9"/>
        <v>55.545593494377925</v>
      </c>
      <c r="Q32" s="29"/>
    </row>
    <row r="33" spans="1:17" s="39" customFormat="1" ht="27" customHeight="1" x14ac:dyDescent="0.25">
      <c r="A33" s="5">
        <v>27</v>
      </c>
      <c r="B33" s="2" t="s">
        <v>453</v>
      </c>
      <c r="C33" s="2" t="s">
        <v>257</v>
      </c>
      <c r="D33" s="2" t="s">
        <v>318</v>
      </c>
      <c r="E33" s="8" t="s">
        <v>439</v>
      </c>
      <c r="F33" s="3" t="s">
        <v>440</v>
      </c>
      <c r="G33" s="3">
        <v>8</v>
      </c>
      <c r="H33" s="1">
        <v>57.3</v>
      </c>
      <c r="I33" s="22">
        <v>1</v>
      </c>
      <c r="J33" s="35">
        <f t="shared" si="5"/>
        <v>57.3</v>
      </c>
      <c r="K33" s="75">
        <f t="shared" si="6"/>
        <v>14.101221640488657</v>
      </c>
      <c r="L33" s="28">
        <v>10</v>
      </c>
      <c r="M33" s="73">
        <f t="shared" si="7"/>
        <v>40</v>
      </c>
      <c r="N33" s="23">
        <v>2.2999999999999998</v>
      </c>
      <c r="O33" s="72">
        <f t="shared" si="8"/>
        <v>0.86792452830188682</v>
      </c>
      <c r="P33" s="72">
        <f t="shared" si="9"/>
        <v>54.969146168790544</v>
      </c>
      <c r="Q33" s="29"/>
    </row>
    <row r="34" spans="1:17" s="39" customFormat="1" ht="27" customHeight="1" x14ac:dyDescent="0.25">
      <c r="A34" s="5">
        <v>28</v>
      </c>
      <c r="B34" s="4" t="s">
        <v>607</v>
      </c>
      <c r="C34" s="4" t="s">
        <v>122</v>
      </c>
      <c r="D34" s="4" t="s">
        <v>608</v>
      </c>
      <c r="E34" s="3" t="s">
        <v>609</v>
      </c>
      <c r="F34" s="3" t="s">
        <v>610</v>
      </c>
      <c r="G34" s="3">
        <v>8</v>
      </c>
      <c r="H34" s="1">
        <v>52.33</v>
      </c>
      <c r="I34" s="22">
        <v>1</v>
      </c>
      <c r="J34" s="35">
        <f t="shared" si="5"/>
        <v>52.33</v>
      </c>
      <c r="K34" s="75">
        <f t="shared" si="6"/>
        <v>15.440473915536021</v>
      </c>
      <c r="L34" s="28">
        <v>7.5</v>
      </c>
      <c r="M34" s="73">
        <f t="shared" si="7"/>
        <v>30</v>
      </c>
      <c r="N34" s="23">
        <v>26</v>
      </c>
      <c r="O34" s="72">
        <f t="shared" si="8"/>
        <v>9.8113207547169807</v>
      </c>
      <c r="P34" s="72">
        <f t="shared" si="9"/>
        <v>55.251794670252998</v>
      </c>
      <c r="Q34" s="29" t="s">
        <v>102</v>
      </c>
    </row>
    <row r="35" spans="1:17" s="39" customFormat="1" ht="27" customHeight="1" x14ac:dyDescent="0.25">
      <c r="A35" s="5">
        <v>29</v>
      </c>
      <c r="B35" s="5" t="s">
        <v>626</v>
      </c>
      <c r="C35" s="5" t="s">
        <v>122</v>
      </c>
      <c r="D35" s="5" t="s">
        <v>116</v>
      </c>
      <c r="E35" s="3" t="s">
        <v>609</v>
      </c>
      <c r="F35" s="3" t="s">
        <v>610</v>
      </c>
      <c r="G35" s="3">
        <v>8</v>
      </c>
      <c r="H35" s="1">
        <v>53.7</v>
      </c>
      <c r="I35" s="22">
        <v>1</v>
      </c>
      <c r="J35" s="35">
        <f t="shared" si="5"/>
        <v>53.7</v>
      </c>
      <c r="K35" s="75">
        <f t="shared" si="6"/>
        <v>15.04655493482309</v>
      </c>
      <c r="L35" s="28">
        <v>8.1</v>
      </c>
      <c r="M35" s="73">
        <f t="shared" si="7"/>
        <v>32.4</v>
      </c>
      <c r="N35" s="23">
        <v>20</v>
      </c>
      <c r="O35" s="72">
        <f t="shared" si="8"/>
        <v>7.5471698113207548</v>
      </c>
      <c r="P35" s="72">
        <f t="shared" si="9"/>
        <v>54.993724746143847</v>
      </c>
      <c r="Q35" s="29"/>
    </row>
    <row r="36" spans="1:17" s="39" customFormat="1" ht="27" customHeight="1" x14ac:dyDescent="0.25">
      <c r="A36" s="5">
        <v>30</v>
      </c>
      <c r="B36" s="4" t="s">
        <v>176</v>
      </c>
      <c r="C36" s="4" t="s">
        <v>177</v>
      </c>
      <c r="D36" s="4" t="s">
        <v>76</v>
      </c>
      <c r="E36" s="3" t="s">
        <v>164</v>
      </c>
      <c r="F36" s="3" t="s">
        <v>165</v>
      </c>
      <c r="G36" s="3">
        <v>8</v>
      </c>
      <c r="H36" s="1">
        <v>30</v>
      </c>
      <c r="I36" s="22">
        <v>0.9</v>
      </c>
      <c r="J36" s="35">
        <f t="shared" si="5"/>
        <v>33.333333333333336</v>
      </c>
      <c r="K36" s="75">
        <f t="shared" si="6"/>
        <v>24.24</v>
      </c>
      <c r="L36" s="28">
        <v>3.5</v>
      </c>
      <c r="M36" s="73">
        <f t="shared" si="7"/>
        <v>14</v>
      </c>
      <c r="N36" s="23">
        <v>41</v>
      </c>
      <c r="O36" s="72">
        <f t="shared" si="8"/>
        <v>15.471698113207546</v>
      </c>
      <c r="P36" s="72">
        <f t="shared" si="9"/>
        <v>53.71169811320754</v>
      </c>
      <c r="Q36" s="29" t="s">
        <v>102</v>
      </c>
    </row>
    <row r="37" spans="1:17" s="39" customFormat="1" ht="27" customHeight="1" x14ac:dyDescent="0.25">
      <c r="A37" s="5">
        <v>31</v>
      </c>
      <c r="B37" s="5" t="s">
        <v>283</v>
      </c>
      <c r="C37" s="5" t="s">
        <v>163</v>
      </c>
      <c r="D37" s="5" t="s">
        <v>284</v>
      </c>
      <c r="E37" s="3" t="s">
        <v>247</v>
      </c>
      <c r="F37" s="3" t="s">
        <v>248</v>
      </c>
      <c r="G37" s="3">
        <v>7</v>
      </c>
      <c r="H37" s="1">
        <v>32.619999999999997</v>
      </c>
      <c r="I37" s="27">
        <v>1</v>
      </c>
      <c r="J37" s="35">
        <f t="shared" si="5"/>
        <v>32.619999999999997</v>
      </c>
      <c r="K37" s="75">
        <f t="shared" si="6"/>
        <v>24.770079705702024</v>
      </c>
      <c r="L37" s="28">
        <v>3.4</v>
      </c>
      <c r="M37" s="73">
        <f t="shared" si="7"/>
        <v>13.6</v>
      </c>
      <c r="N37" s="23">
        <v>40</v>
      </c>
      <c r="O37" s="72">
        <f t="shared" si="8"/>
        <v>15.09433962264151</v>
      </c>
      <c r="P37" s="72">
        <f t="shared" si="9"/>
        <v>53.464419328343538</v>
      </c>
      <c r="Q37" s="29" t="s">
        <v>93</v>
      </c>
    </row>
    <row r="38" spans="1:17" s="36" customFormat="1" ht="27" customHeight="1" x14ac:dyDescent="0.3">
      <c r="A38" s="5">
        <v>32</v>
      </c>
      <c r="B38" s="2" t="s">
        <v>32</v>
      </c>
      <c r="C38" s="2" t="s">
        <v>33</v>
      </c>
      <c r="D38" s="2" t="s">
        <v>73</v>
      </c>
      <c r="E38" s="8" t="s">
        <v>38</v>
      </c>
      <c r="F38" s="3" t="s">
        <v>26</v>
      </c>
      <c r="G38" s="3">
        <v>8</v>
      </c>
      <c r="H38" s="22">
        <v>48.4</v>
      </c>
      <c r="I38" s="22">
        <v>0.8</v>
      </c>
      <c r="J38" s="35">
        <f t="shared" si="5"/>
        <v>60.499999999999993</v>
      </c>
      <c r="K38" s="75">
        <f t="shared" si="6"/>
        <v>13.355371900826448</v>
      </c>
      <c r="L38" s="28">
        <v>7.3</v>
      </c>
      <c r="M38" s="73">
        <f t="shared" si="7"/>
        <v>29.2</v>
      </c>
      <c r="N38" s="30">
        <v>27</v>
      </c>
      <c r="O38" s="72">
        <f t="shared" si="8"/>
        <v>10.188679245283019</v>
      </c>
      <c r="P38" s="72">
        <f t="shared" si="9"/>
        <v>52.744051146109463</v>
      </c>
      <c r="Q38" s="29"/>
    </row>
    <row r="39" spans="1:17" s="36" customFormat="1" ht="27" customHeight="1" x14ac:dyDescent="0.3">
      <c r="A39" s="5">
        <v>33</v>
      </c>
      <c r="B39" s="7" t="s">
        <v>285</v>
      </c>
      <c r="C39" s="7" t="s">
        <v>239</v>
      </c>
      <c r="D39" s="7" t="s">
        <v>286</v>
      </c>
      <c r="E39" s="8" t="s">
        <v>247</v>
      </c>
      <c r="F39" s="3" t="s">
        <v>264</v>
      </c>
      <c r="G39" s="3">
        <v>8</v>
      </c>
      <c r="H39" s="1">
        <v>65.08</v>
      </c>
      <c r="I39" s="27">
        <v>1</v>
      </c>
      <c r="J39" s="35">
        <f t="shared" si="5"/>
        <v>65.08</v>
      </c>
      <c r="K39" s="75">
        <f t="shared" si="6"/>
        <v>12.415488629379226</v>
      </c>
      <c r="L39" s="28">
        <v>7</v>
      </c>
      <c r="M39" s="73">
        <f t="shared" si="7"/>
        <v>28</v>
      </c>
      <c r="N39" s="23">
        <v>32</v>
      </c>
      <c r="O39" s="72">
        <f t="shared" si="8"/>
        <v>12.075471698113208</v>
      </c>
      <c r="P39" s="72">
        <f t="shared" si="9"/>
        <v>52.490960327492431</v>
      </c>
      <c r="Q39" s="29" t="s">
        <v>93</v>
      </c>
    </row>
    <row r="40" spans="1:17" s="36" customFormat="1" ht="27" customHeight="1" x14ac:dyDescent="0.3">
      <c r="A40" s="5">
        <v>34</v>
      </c>
      <c r="B40" s="7" t="s">
        <v>628</v>
      </c>
      <c r="C40" s="7" t="s">
        <v>629</v>
      </c>
      <c r="D40" s="7" t="s">
        <v>80</v>
      </c>
      <c r="E40" s="8" t="s">
        <v>609</v>
      </c>
      <c r="F40" s="3" t="s">
        <v>610</v>
      </c>
      <c r="G40" s="3">
        <v>8</v>
      </c>
      <c r="H40" s="1">
        <v>59.31</v>
      </c>
      <c r="I40" s="22">
        <v>1</v>
      </c>
      <c r="J40" s="35">
        <f t="shared" si="5"/>
        <v>59.31</v>
      </c>
      <c r="K40" s="75">
        <f t="shared" si="6"/>
        <v>13.623335019389646</v>
      </c>
      <c r="L40" s="28">
        <v>7.6</v>
      </c>
      <c r="M40" s="73">
        <f t="shared" si="7"/>
        <v>30.4</v>
      </c>
      <c r="N40" s="23">
        <v>21</v>
      </c>
      <c r="O40" s="72">
        <f t="shared" si="8"/>
        <v>7.9245283018867925</v>
      </c>
      <c r="P40" s="72">
        <f t="shared" si="9"/>
        <v>51.947863321276444</v>
      </c>
      <c r="Q40" s="29"/>
    </row>
    <row r="41" spans="1:17" s="36" customFormat="1" ht="27" customHeight="1" x14ac:dyDescent="0.3">
      <c r="A41" s="5">
        <v>35</v>
      </c>
      <c r="B41" s="4" t="s">
        <v>34</v>
      </c>
      <c r="C41" s="4" t="s">
        <v>35</v>
      </c>
      <c r="D41" s="2" t="s">
        <v>73</v>
      </c>
      <c r="E41" s="8" t="s">
        <v>38</v>
      </c>
      <c r="F41" s="3" t="s">
        <v>26</v>
      </c>
      <c r="G41" s="3">
        <v>8</v>
      </c>
      <c r="H41" s="1">
        <v>33.200000000000003</v>
      </c>
      <c r="I41" s="22">
        <v>0.8</v>
      </c>
      <c r="J41" s="35">
        <f t="shared" si="5"/>
        <v>41.5</v>
      </c>
      <c r="K41" s="75">
        <f t="shared" si="6"/>
        <v>19.46987951807229</v>
      </c>
      <c r="L41" s="28">
        <v>6.3</v>
      </c>
      <c r="M41" s="73">
        <f t="shared" si="7"/>
        <v>25.2</v>
      </c>
      <c r="N41" s="23">
        <v>18</v>
      </c>
      <c r="O41" s="72">
        <f t="shared" si="8"/>
        <v>6.7924528301886795</v>
      </c>
      <c r="P41" s="72">
        <f t="shared" si="9"/>
        <v>51.462332348260972</v>
      </c>
      <c r="Q41" s="29"/>
    </row>
    <row r="42" spans="1:17" s="119" customFormat="1" ht="27" customHeight="1" x14ac:dyDescent="0.25">
      <c r="A42" s="5">
        <v>36</v>
      </c>
      <c r="B42" s="3"/>
      <c r="C42" s="17" t="s">
        <v>574</v>
      </c>
      <c r="D42" s="17" t="s">
        <v>115</v>
      </c>
      <c r="E42" s="19" t="s">
        <v>463</v>
      </c>
      <c r="F42" s="17" t="s">
        <v>473</v>
      </c>
      <c r="G42" s="3" t="s">
        <v>551</v>
      </c>
      <c r="H42" s="116">
        <v>49.3</v>
      </c>
      <c r="I42" s="22">
        <v>1</v>
      </c>
      <c r="J42" s="35">
        <f t="shared" si="5"/>
        <v>49.3</v>
      </c>
      <c r="K42" s="75">
        <f t="shared" si="6"/>
        <v>16.389452332657203</v>
      </c>
      <c r="L42" s="118">
        <v>9</v>
      </c>
      <c r="M42" s="73">
        <f t="shared" si="7"/>
        <v>36</v>
      </c>
      <c r="N42" s="117">
        <v>20</v>
      </c>
      <c r="O42" s="72">
        <f t="shared" si="8"/>
        <v>7.5471698113207548</v>
      </c>
      <c r="P42" s="72">
        <f t="shared" si="9"/>
        <v>59.936622143977957</v>
      </c>
    </row>
    <row r="43" spans="1:17" s="80" customFormat="1" ht="27" customHeight="1" x14ac:dyDescent="0.3">
      <c r="A43" s="5">
        <v>37</v>
      </c>
      <c r="B43" s="3" t="s">
        <v>420</v>
      </c>
      <c r="C43" s="3" t="s">
        <v>128</v>
      </c>
      <c r="D43" s="3" t="s">
        <v>116</v>
      </c>
      <c r="E43" s="8" t="s">
        <v>463</v>
      </c>
      <c r="F43" s="3" t="s">
        <v>488</v>
      </c>
      <c r="G43" s="3" t="s">
        <v>526</v>
      </c>
      <c r="H43" s="3">
        <v>46.4</v>
      </c>
      <c r="I43" s="22">
        <v>1</v>
      </c>
      <c r="J43" s="35">
        <f t="shared" ref="J43:J72" si="10">H43/I43</f>
        <v>46.4</v>
      </c>
      <c r="K43" s="75">
        <f t="shared" ref="K43:K52" si="11">40*$H$6/J43</f>
        <v>17.413793103448278</v>
      </c>
      <c r="L43" s="76">
        <v>6</v>
      </c>
      <c r="M43" s="73">
        <f t="shared" ref="M43:M57" si="12">40*L43/$L$6</f>
        <v>24</v>
      </c>
      <c r="N43" s="23">
        <v>27</v>
      </c>
      <c r="O43" s="72">
        <f t="shared" ref="O43:O72" si="13">20*N43/$N$6</f>
        <v>10.188679245283019</v>
      </c>
      <c r="P43" s="73">
        <f t="shared" ref="P43:P72" si="14">K43+M43+O43</f>
        <v>51.602472348731297</v>
      </c>
      <c r="Q43" s="24"/>
    </row>
    <row r="44" spans="1:17" s="80" customFormat="1" ht="27" customHeight="1" x14ac:dyDescent="0.3">
      <c r="A44" s="5">
        <v>38</v>
      </c>
      <c r="B44" s="2" t="s">
        <v>583</v>
      </c>
      <c r="C44" s="2" t="s">
        <v>37</v>
      </c>
      <c r="D44" s="2" t="s">
        <v>570</v>
      </c>
      <c r="E44" s="8" t="s">
        <v>609</v>
      </c>
      <c r="F44" s="3" t="s">
        <v>610</v>
      </c>
      <c r="G44" s="3">
        <v>7</v>
      </c>
      <c r="H44" s="1">
        <v>50.16</v>
      </c>
      <c r="I44" s="22">
        <v>1</v>
      </c>
      <c r="J44" s="35">
        <f t="shared" si="10"/>
        <v>50.16</v>
      </c>
      <c r="K44" s="75">
        <f t="shared" si="11"/>
        <v>16.108452950558213</v>
      </c>
      <c r="L44" s="28">
        <v>8</v>
      </c>
      <c r="M44" s="73">
        <f t="shared" si="12"/>
        <v>32</v>
      </c>
      <c r="N44" s="23">
        <v>8</v>
      </c>
      <c r="O44" s="72">
        <f t="shared" si="13"/>
        <v>3.0188679245283021</v>
      </c>
      <c r="P44" s="72">
        <f t="shared" si="14"/>
        <v>51.127320875086518</v>
      </c>
      <c r="Q44" s="29"/>
    </row>
    <row r="45" spans="1:17" s="80" customFormat="1" ht="27" customHeight="1" x14ac:dyDescent="0.3">
      <c r="A45" s="5">
        <v>39</v>
      </c>
      <c r="B45" s="2" t="s">
        <v>178</v>
      </c>
      <c r="C45" s="2" t="s">
        <v>35</v>
      </c>
      <c r="D45" s="2" t="s">
        <v>179</v>
      </c>
      <c r="E45" s="8" t="s">
        <v>164</v>
      </c>
      <c r="F45" s="3" t="s">
        <v>165</v>
      </c>
      <c r="G45" s="3">
        <v>8</v>
      </c>
      <c r="H45" s="1">
        <v>40</v>
      </c>
      <c r="I45" s="22">
        <v>0.9</v>
      </c>
      <c r="J45" s="35">
        <f t="shared" si="10"/>
        <v>44.444444444444443</v>
      </c>
      <c r="K45" s="75">
        <f t="shared" si="11"/>
        <v>18.18</v>
      </c>
      <c r="L45" s="28">
        <v>4</v>
      </c>
      <c r="M45" s="73">
        <f t="shared" si="12"/>
        <v>16</v>
      </c>
      <c r="N45" s="23">
        <v>43</v>
      </c>
      <c r="O45" s="72">
        <f t="shared" si="13"/>
        <v>16.226415094339622</v>
      </c>
      <c r="P45" s="72">
        <f t="shared" si="14"/>
        <v>50.406415094339621</v>
      </c>
      <c r="Q45" s="29" t="s">
        <v>102</v>
      </c>
    </row>
    <row r="46" spans="1:17" s="36" customFormat="1" ht="27" customHeight="1" x14ac:dyDescent="0.3">
      <c r="A46" s="5">
        <v>40</v>
      </c>
      <c r="B46" s="2" t="s">
        <v>375</v>
      </c>
      <c r="C46" s="2" t="s">
        <v>376</v>
      </c>
      <c r="D46" s="2"/>
      <c r="E46" s="8" t="s">
        <v>366</v>
      </c>
      <c r="F46" s="3" t="s">
        <v>371</v>
      </c>
      <c r="G46" s="3">
        <v>8</v>
      </c>
      <c r="H46" s="28">
        <v>37.36</v>
      </c>
      <c r="I46" s="27">
        <v>1</v>
      </c>
      <c r="J46" s="35">
        <f t="shared" si="10"/>
        <v>37.36</v>
      </c>
      <c r="K46" s="75">
        <f t="shared" si="11"/>
        <v>21.627408993576019</v>
      </c>
      <c r="L46" s="28">
        <v>5.9</v>
      </c>
      <c r="M46" s="73">
        <f t="shared" si="12"/>
        <v>23.6</v>
      </c>
      <c r="N46" s="30">
        <v>13</v>
      </c>
      <c r="O46" s="72">
        <f t="shared" si="13"/>
        <v>4.9056603773584904</v>
      </c>
      <c r="P46" s="72">
        <f t="shared" si="14"/>
        <v>50.133069370934507</v>
      </c>
      <c r="Q46" s="29"/>
    </row>
    <row r="47" spans="1:17" s="36" customFormat="1" ht="27" customHeight="1" x14ac:dyDescent="0.3">
      <c r="A47" s="5">
        <v>41</v>
      </c>
      <c r="B47" s="2" t="s">
        <v>36</v>
      </c>
      <c r="C47" s="2" t="s">
        <v>37</v>
      </c>
      <c r="D47" s="2" t="s">
        <v>74</v>
      </c>
      <c r="E47" s="3" t="s">
        <v>38</v>
      </c>
      <c r="F47" s="3" t="s">
        <v>26</v>
      </c>
      <c r="G47" s="3">
        <v>8</v>
      </c>
      <c r="H47" s="1">
        <v>35.1</v>
      </c>
      <c r="I47" s="1">
        <v>0.8</v>
      </c>
      <c r="J47" s="35">
        <f t="shared" si="10"/>
        <v>43.875</v>
      </c>
      <c r="K47" s="75">
        <f t="shared" si="11"/>
        <v>18.415954415954417</v>
      </c>
      <c r="L47" s="28">
        <v>6.3</v>
      </c>
      <c r="M47" s="73">
        <f t="shared" si="12"/>
        <v>25.2</v>
      </c>
      <c r="N47" s="23">
        <v>16</v>
      </c>
      <c r="O47" s="72">
        <f t="shared" si="13"/>
        <v>6.0377358490566042</v>
      </c>
      <c r="P47" s="72">
        <f t="shared" si="14"/>
        <v>49.653690265011022</v>
      </c>
      <c r="Q47" s="29"/>
    </row>
    <row r="48" spans="1:17" s="36" customFormat="1" ht="27" customHeight="1" x14ac:dyDescent="0.3">
      <c r="A48" s="5">
        <v>42</v>
      </c>
      <c r="B48" s="96" t="s">
        <v>403</v>
      </c>
      <c r="C48" s="96" t="s">
        <v>108</v>
      </c>
      <c r="D48" s="96" t="s">
        <v>74</v>
      </c>
      <c r="E48" s="95" t="s">
        <v>381</v>
      </c>
      <c r="F48" s="34" t="s">
        <v>395</v>
      </c>
      <c r="G48" s="34">
        <v>7</v>
      </c>
      <c r="H48" s="34">
        <v>43.57</v>
      </c>
      <c r="I48" s="3">
        <v>1</v>
      </c>
      <c r="J48" s="35">
        <f t="shared" si="10"/>
        <v>43.57</v>
      </c>
      <c r="K48" s="75">
        <f t="shared" si="11"/>
        <v>18.544870323617168</v>
      </c>
      <c r="L48" s="28">
        <v>3.8</v>
      </c>
      <c r="M48" s="73">
        <f t="shared" si="12"/>
        <v>15.2</v>
      </c>
      <c r="N48" s="30">
        <v>42</v>
      </c>
      <c r="O48" s="72">
        <f t="shared" si="13"/>
        <v>15.849056603773585</v>
      </c>
      <c r="P48" s="72">
        <f t="shared" si="14"/>
        <v>49.593926927390747</v>
      </c>
      <c r="Q48" s="24" t="s">
        <v>93</v>
      </c>
    </row>
    <row r="49" spans="1:17" s="36" customFormat="1" ht="27" customHeight="1" x14ac:dyDescent="0.3">
      <c r="A49" s="5">
        <v>43</v>
      </c>
      <c r="B49" s="2" t="s">
        <v>623</v>
      </c>
      <c r="C49" s="2" t="s">
        <v>328</v>
      </c>
      <c r="D49" s="2" t="s">
        <v>255</v>
      </c>
      <c r="E49" s="8" t="s">
        <v>609</v>
      </c>
      <c r="F49" s="3" t="s">
        <v>610</v>
      </c>
      <c r="G49" s="3">
        <v>8</v>
      </c>
      <c r="H49" s="1">
        <v>61.84</v>
      </c>
      <c r="I49" s="1">
        <v>1</v>
      </c>
      <c r="J49" s="35">
        <f t="shared" si="10"/>
        <v>61.84</v>
      </c>
      <c r="K49" s="75">
        <f t="shared" si="11"/>
        <v>13.065976714100906</v>
      </c>
      <c r="L49" s="28">
        <v>6.6</v>
      </c>
      <c r="M49" s="73">
        <f t="shared" si="12"/>
        <v>26.4</v>
      </c>
      <c r="N49" s="30">
        <v>27</v>
      </c>
      <c r="O49" s="72">
        <f t="shared" si="13"/>
        <v>10.188679245283019</v>
      </c>
      <c r="P49" s="72">
        <f t="shared" si="14"/>
        <v>49.654655959383923</v>
      </c>
      <c r="Q49" s="29"/>
    </row>
    <row r="50" spans="1:17" s="36" customFormat="1" ht="27" customHeight="1" x14ac:dyDescent="0.3">
      <c r="A50" s="5">
        <v>44</v>
      </c>
      <c r="B50" s="5" t="s">
        <v>287</v>
      </c>
      <c r="C50" s="5" t="s">
        <v>239</v>
      </c>
      <c r="D50" s="5" t="s">
        <v>74</v>
      </c>
      <c r="E50" s="8" t="s">
        <v>247</v>
      </c>
      <c r="F50" s="3" t="s">
        <v>264</v>
      </c>
      <c r="G50" s="3">
        <v>8</v>
      </c>
      <c r="H50" s="1">
        <v>58.38</v>
      </c>
      <c r="I50" s="3">
        <v>1</v>
      </c>
      <c r="J50" s="35">
        <f t="shared" si="10"/>
        <v>58.38</v>
      </c>
      <c r="K50" s="75">
        <f t="shared" si="11"/>
        <v>13.840356286399452</v>
      </c>
      <c r="L50" s="28">
        <v>6</v>
      </c>
      <c r="M50" s="73">
        <f t="shared" si="12"/>
        <v>24</v>
      </c>
      <c r="N50" s="23">
        <v>30</v>
      </c>
      <c r="O50" s="72">
        <f t="shared" si="13"/>
        <v>11.320754716981131</v>
      </c>
      <c r="P50" s="72">
        <f t="shared" si="14"/>
        <v>49.161111003380583</v>
      </c>
      <c r="Q50" s="29" t="s">
        <v>93</v>
      </c>
    </row>
    <row r="51" spans="1:17" s="36" customFormat="1" ht="27" customHeight="1" x14ac:dyDescent="0.3">
      <c r="A51" s="5">
        <v>45</v>
      </c>
      <c r="B51" s="2" t="s">
        <v>174</v>
      </c>
      <c r="C51" s="2" t="s">
        <v>35</v>
      </c>
      <c r="D51" s="2" t="s">
        <v>175</v>
      </c>
      <c r="E51" s="8" t="s">
        <v>164</v>
      </c>
      <c r="F51" s="3" t="s">
        <v>165</v>
      </c>
      <c r="G51" s="3">
        <v>8</v>
      </c>
      <c r="H51" s="1">
        <v>35.5</v>
      </c>
      <c r="I51" s="1">
        <v>0.9</v>
      </c>
      <c r="J51" s="35">
        <f t="shared" si="10"/>
        <v>39.444444444444443</v>
      </c>
      <c r="K51" s="75">
        <f t="shared" si="11"/>
        <v>20.484507042253522</v>
      </c>
      <c r="L51" s="28">
        <v>3</v>
      </c>
      <c r="M51" s="73">
        <f t="shared" si="12"/>
        <v>12</v>
      </c>
      <c r="N51" s="23">
        <v>39</v>
      </c>
      <c r="O51" s="72">
        <f t="shared" si="13"/>
        <v>14.716981132075471</v>
      </c>
      <c r="P51" s="72">
        <f t="shared" si="14"/>
        <v>47.201488174329</v>
      </c>
      <c r="Q51" s="29" t="s">
        <v>90</v>
      </c>
    </row>
    <row r="52" spans="1:17" s="36" customFormat="1" ht="27" customHeight="1" x14ac:dyDescent="0.3">
      <c r="A52" s="5">
        <v>46</v>
      </c>
      <c r="B52" s="3" t="s">
        <v>288</v>
      </c>
      <c r="C52" s="3" t="s">
        <v>289</v>
      </c>
      <c r="D52" s="3" t="s">
        <v>76</v>
      </c>
      <c r="E52" s="8" t="s">
        <v>247</v>
      </c>
      <c r="F52" s="3" t="s">
        <v>248</v>
      </c>
      <c r="G52" s="3">
        <v>7</v>
      </c>
      <c r="H52" s="1">
        <v>51.15</v>
      </c>
      <c r="I52" s="3">
        <v>1</v>
      </c>
      <c r="J52" s="35">
        <f t="shared" si="10"/>
        <v>51.15</v>
      </c>
      <c r="K52" s="75">
        <f t="shared" si="11"/>
        <v>15.796676441837732</v>
      </c>
      <c r="L52" s="28">
        <v>6</v>
      </c>
      <c r="M52" s="73">
        <f t="shared" si="12"/>
        <v>24</v>
      </c>
      <c r="N52" s="23">
        <v>19</v>
      </c>
      <c r="O52" s="72">
        <f t="shared" si="13"/>
        <v>7.1698113207547172</v>
      </c>
      <c r="P52" s="72">
        <f t="shared" si="14"/>
        <v>46.96648776259245</v>
      </c>
      <c r="Q52" s="29" t="s">
        <v>93</v>
      </c>
    </row>
    <row r="53" spans="1:17" s="39" customFormat="1" ht="27" customHeight="1" x14ac:dyDescent="0.25">
      <c r="A53" s="5">
        <v>47</v>
      </c>
      <c r="B53" s="2" t="s">
        <v>624</v>
      </c>
      <c r="C53" s="2" t="s">
        <v>82</v>
      </c>
      <c r="D53" s="2" t="s">
        <v>116</v>
      </c>
      <c r="E53" s="8" t="s">
        <v>609</v>
      </c>
      <c r="F53" s="3" t="s">
        <v>610</v>
      </c>
      <c r="G53" s="3">
        <v>8</v>
      </c>
      <c r="H53" s="1">
        <v>75.31</v>
      </c>
      <c r="I53" s="1">
        <v>1</v>
      </c>
      <c r="J53" s="35">
        <f t="shared" si="10"/>
        <v>75.31</v>
      </c>
      <c r="K53" s="75">
        <f t="shared" ref="K53:K71" si="15">40*$H$6/J53</f>
        <v>10.728986854335414</v>
      </c>
      <c r="L53" s="28">
        <v>6.8</v>
      </c>
      <c r="M53" s="73">
        <f t="shared" si="12"/>
        <v>27.2</v>
      </c>
      <c r="N53" s="23">
        <v>23</v>
      </c>
      <c r="O53" s="72">
        <f t="shared" si="13"/>
        <v>8.6792452830188687</v>
      </c>
      <c r="P53" s="72">
        <f t="shared" si="14"/>
        <v>46.608232137354278</v>
      </c>
      <c r="Q53" s="29"/>
    </row>
    <row r="54" spans="1:17" s="39" customFormat="1" ht="27" customHeight="1" x14ac:dyDescent="0.25">
      <c r="A54" s="5">
        <v>48</v>
      </c>
      <c r="B54" s="97" t="s">
        <v>209</v>
      </c>
      <c r="C54" s="97" t="s">
        <v>210</v>
      </c>
      <c r="D54" s="97" t="s">
        <v>211</v>
      </c>
      <c r="E54" s="8" t="s">
        <v>192</v>
      </c>
      <c r="F54" s="3" t="s">
        <v>193</v>
      </c>
      <c r="G54" s="3">
        <v>7</v>
      </c>
      <c r="H54" s="1">
        <v>59</v>
      </c>
      <c r="I54" s="1">
        <v>0.9</v>
      </c>
      <c r="J54" s="35">
        <f t="shared" si="10"/>
        <v>65.555555555555557</v>
      </c>
      <c r="K54" s="75">
        <f t="shared" si="15"/>
        <v>12.32542372881356</v>
      </c>
      <c r="L54" s="28">
        <v>6</v>
      </c>
      <c r="M54" s="73">
        <f t="shared" si="12"/>
        <v>24</v>
      </c>
      <c r="N54" s="23">
        <v>20</v>
      </c>
      <c r="O54" s="72">
        <f t="shared" si="13"/>
        <v>7.5471698113207548</v>
      </c>
      <c r="P54" s="72">
        <f t="shared" si="14"/>
        <v>43.872593540134318</v>
      </c>
      <c r="Q54" s="29" t="s">
        <v>90</v>
      </c>
    </row>
    <row r="55" spans="1:17" s="39" customFormat="1" ht="27" customHeight="1" x14ac:dyDescent="0.25">
      <c r="A55" s="5">
        <v>49</v>
      </c>
      <c r="B55" s="2" t="s">
        <v>379</v>
      </c>
      <c r="C55" s="2" t="s">
        <v>230</v>
      </c>
      <c r="D55" s="2"/>
      <c r="E55" s="8" t="s">
        <v>366</v>
      </c>
      <c r="F55" s="3" t="s">
        <v>371</v>
      </c>
      <c r="G55" s="3">
        <v>8</v>
      </c>
      <c r="H55" s="28">
        <v>42.1</v>
      </c>
      <c r="I55" s="3">
        <v>1</v>
      </c>
      <c r="J55" s="35">
        <f t="shared" si="10"/>
        <v>42.1</v>
      </c>
      <c r="K55" s="75">
        <f t="shared" si="15"/>
        <v>19.192399049881235</v>
      </c>
      <c r="L55" s="28">
        <v>4.5</v>
      </c>
      <c r="M55" s="73">
        <f t="shared" si="12"/>
        <v>18</v>
      </c>
      <c r="N55" s="23">
        <v>11</v>
      </c>
      <c r="O55" s="72">
        <f t="shared" si="13"/>
        <v>4.1509433962264151</v>
      </c>
      <c r="P55" s="72">
        <f t="shared" si="14"/>
        <v>41.343342446107648</v>
      </c>
      <c r="Q55" s="29"/>
    </row>
    <row r="56" spans="1:17" s="39" customFormat="1" ht="27" customHeight="1" x14ac:dyDescent="0.25">
      <c r="A56" s="5">
        <v>50</v>
      </c>
      <c r="B56" s="98" t="s">
        <v>214</v>
      </c>
      <c r="C56" s="98" t="s">
        <v>82</v>
      </c>
      <c r="D56" s="98" t="s">
        <v>215</v>
      </c>
      <c r="E56" s="8" t="s">
        <v>192</v>
      </c>
      <c r="F56" s="3" t="s">
        <v>193</v>
      </c>
      <c r="G56" s="3">
        <v>7</v>
      </c>
      <c r="H56" s="1">
        <v>63</v>
      </c>
      <c r="I56" s="1">
        <v>0.9</v>
      </c>
      <c r="J56" s="35">
        <f t="shared" si="10"/>
        <v>70</v>
      </c>
      <c r="K56" s="75">
        <f t="shared" si="15"/>
        <v>11.542857142857143</v>
      </c>
      <c r="L56" s="28">
        <v>6</v>
      </c>
      <c r="M56" s="73">
        <f t="shared" si="12"/>
        <v>24</v>
      </c>
      <c r="N56" s="23">
        <v>9</v>
      </c>
      <c r="O56" s="72">
        <f t="shared" si="13"/>
        <v>3.3962264150943398</v>
      </c>
      <c r="P56" s="72">
        <f t="shared" si="14"/>
        <v>38.939083557951484</v>
      </c>
      <c r="Q56" s="29" t="s">
        <v>102</v>
      </c>
    </row>
    <row r="57" spans="1:17" s="39" customFormat="1" ht="27" customHeight="1" x14ac:dyDescent="0.25">
      <c r="A57" s="5">
        <v>51</v>
      </c>
      <c r="B57" s="98" t="s">
        <v>209</v>
      </c>
      <c r="C57" s="98" t="s">
        <v>212</v>
      </c>
      <c r="D57" s="97" t="s">
        <v>211</v>
      </c>
      <c r="E57" s="8" t="s">
        <v>192</v>
      </c>
      <c r="F57" s="3" t="s">
        <v>193</v>
      </c>
      <c r="G57" s="3">
        <v>8</v>
      </c>
      <c r="H57" s="1">
        <v>60</v>
      </c>
      <c r="I57" s="1">
        <v>0.9</v>
      </c>
      <c r="J57" s="35">
        <f t="shared" si="10"/>
        <v>66.666666666666671</v>
      </c>
      <c r="K57" s="75">
        <f t="shared" si="15"/>
        <v>12.12</v>
      </c>
      <c r="L57" s="28">
        <v>5.5</v>
      </c>
      <c r="M57" s="73">
        <f t="shared" si="12"/>
        <v>22</v>
      </c>
      <c r="N57" s="23">
        <v>11</v>
      </c>
      <c r="O57" s="72">
        <f t="shared" si="13"/>
        <v>4.1509433962264151</v>
      </c>
      <c r="P57" s="72">
        <f t="shared" si="14"/>
        <v>38.270943396226414</v>
      </c>
      <c r="Q57" s="29" t="s">
        <v>102</v>
      </c>
    </row>
    <row r="58" spans="1:17" s="36" customFormat="1" ht="27" customHeight="1" x14ac:dyDescent="0.3">
      <c r="A58" s="5">
        <v>52</v>
      </c>
      <c r="B58" s="6" t="s">
        <v>290</v>
      </c>
      <c r="C58" s="6" t="s">
        <v>291</v>
      </c>
      <c r="D58" s="2" t="s">
        <v>286</v>
      </c>
      <c r="E58" s="8" t="s">
        <v>247</v>
      </c>
      <c r="F58" s="3" t="s">
        <v>248</v>
      </c>
      <c r="G58" s="3">
        <v>7</v>
      </c>
      <c r="H58" s="1">
        <v>60.14</v>
      </c>
      <c r="I58" s="3">
        <v>1</v>
      </c>
      <c r="J58" s="35">
        <f t="shared" si="10"/>
        <v>60.14</v>
      </c>
      <c r="K58" s="75">
        <f t="shared" si="15"/>
        <v>13.435317592284669</v>
      </c>
      <c r="L58" s="28">
        <v>4</v>
      </c>
      <c r="M58" s="72">
        <f t="shared" ref="M58:M72" si="16">40*L58/$L$6</f>
        <v>16</v>
      </c>
      <c r="N58" s="30">
        <v>14</v>
      </c>
      <c r="O58" s="72">
        <f t="shared" si="13"/>
        <v>5.283018867924528</v>
      </c>
      <c r="P58" s="72">
        <f t="shared" si="14"/>
        <v>34.718336460209194</v>
      </c>
      <c r="Q58" s="29" t="s">
        <v>93</v>
      </c>
    </row>
    <row r="59" spans="1:17" s="36" customFormat="1" ht="27" customHeight="1" x14ac:dyDescent="0.3">
      <c r="A59" s="5">
        <v>53</v>
      </c>
      <c r="B59" s="98" t="s">
        <v>216</v>
      </c>
      <c r="C59" s="98" t="s">
        <v>217</v>
      </c>
      <c r="D59" s="98" t="s">
        <v>218</v>
      </c>
      <c r="E59" s="8" t="s">
        <v>192</v>
      </c>
      <c r="F59" s="3" t="s">
        <v>193</v>
      </c>
      <c r="G59" s="3">
        <v>8</v>
      </c>
      <c r="H59" s="1">
        <v>72</v>
      </c>
      <c r="I59" s="1">
        <v>0.9</v>
      </c>
      <c r="J59" s="35">
        <f t="shared" si="10"/>
        <v>80</v>
      </c>
      <c r="K59" s="75">
        <f t="shared" si="15"/>
        <v>10.1</v>
      </c>
      <c r="L59" s="28">
        <v>3</v>
      </c>
      <c r="M59" s="72">
        <f t="shared" si="16"/>
        <v>12</v>
      </c>
      <c r="N59" s="30">
        <v>29</v>
      </c>
      <c r="O59" s="72">
        <f t="shared" si="13"/>
        <v>10.943396226415095</v>
      </c>
      <c r="P59" s="72">
        <f t="shared" si="14"/>
        <v>33.043396226415098</v>
      </c>
      <c r="Q59" s="29" t="s">
        <v>93</v>
      </c>
    </row>
    <row r="60" spans="1:17" s="36" customFormat="1" ht="27" customHeight="1" x14ac:dyDescent="0.3">
      <c r="A60" s="5">
        <v>54</v>
      </c>
      <c r="B60" s="2" t="s">
        <v>213</v>
      </c>
      <c r="C60" s="2" t="s">
        <v>37</v>
      </c>
      <c r="D60" s="2" t="s">
        <v>116</v>
      </c>
      <c r="E60" s="8" t="s">
        <v>192</v>
      </c>
      <c r="F60" s="3" t="s">
        <v>193</v>
      </c>
      <c r="G60" s="3">
        <v>8</v>
      </c>
      <c r="H60" s="1">
        <v>71</v>
      </c>
      <c r="I60" s="1">
        <v>0.9</v>
      </c>
      <c r="J60" s="35">
        <f t="shared" si="10"/>
        <v>78.888888888888886</v>
      </c>
      <c r="K60" s="75">
        <f t="shared" si="15"/>
        <v>10.242253521126761</v>
      </c>
      <c r="L60" s="28">
        <v>4</v>
      </c>
      <c r="M60" s="72">
        <f t="shared" si="16"/>
        <v>16</v>
      </c>
      <c r="N60" s="23">
        <v>17</v>
      </c>
      <c r="O60" s="72">
        <f t="shared" si="13"/>
        <v>6.4150943396226419</v>
      </c>
      <c r="P60" s="72">
        <f t="shared" si="14"/>
        <v>32.657347860749404</v>
      </c>
      <c r="Q60" s="29" t="s">
        <v>102</v>
      </c>
    </row>
    <row r="61" spans="1:17" s="36" customFormat="1" ht="27" customHeight="1" x14ac:dyDescent="0.3">
      <c r="A61" s="5">
        <v>55</v>
      </c>
      <c r="B61" s="2" t="s">
        <v>643</v>
      </c>
      <c r="C61" s="2" t="s">
        <v>239</v>
      </c>
      <c r="D61" s="2" t="s">
        <v>119</v>
      </c>
      <c r="E61" s="8" t="s">
        <v>644</v>
      </c>
      <c r="F61" s="3" t="s">
        <v>645</v>
      </c>
      <c r="G61" s="3">
        <v>7</v>
      </c>
      <c r="H61" s="1">
        <v>22</v>
      </c>
      <c r="I61" s="1">
        <v>0.9</v>
      </c>
      <c r="J61" s="35">
        <f t="shared" si="10"/>
        <v>24.444444444444443</v>
      </c>
      <c r="K61" s="75">
        <f t="shared" si="15"/>
        <v>33.054545454545455</v>
      </c>
      <c r="L61" s="28">
        <v>6.5</v>
      </c>
      <c r="M61" s="72">
        <f t="shared" si="16"/>
        <v>26</v>
      </c>
      <c r="N61" s="23">
        <v>9</v>
      </c>
      <c r="O61" s="72">
        <f t="shared" si="13"/>
        <v>3.3962264150943398</v>
      </c>
      <c r="P61" s="72">
        <f t="shared" si="14"/>
        <v>62.450771869639794</v>
      </c>
      <c r="Q61" s="29" t="s">
        <v>102</v>
      </c>
    </row>
    <row r="62" spans="1:17" s="36" customFormat="1" ht="27" customHeight="1" x14ac:dyDescent="0.3">
      <c r="A62" s="5">
        <v>56</v>
      </c>
      <c r="B62" s="5" t="s">
        <v>292</v>
      </c>
      <c r="C62" s="5" t="s">
        <v>293</v>
      </c>
      <c r="D62" s="5" t="s">
        <v>76</v>
      </c>
      <c r="E62" s="8" t="s">
        <v>247</v>
      </c>
      <c r="F62" s="3" t="s">
        <v>277</v>
      </c>
      <c r="G62" s="3">
        <v>8</v>
      </c>
      <c r="H62" s="1">
        <v>50.57</v>
      </c>
      <c r="I62" s="3">
        <v>1</v>
      </c>
      <c r="J62" s="35">
        <f t="shared" si="10"/>
        <v>50.57</v>
      </c>
      <c r="K62" s="75">
        <f t="shared" si="15"/>
        <v>15.977852481708522</v>
      </c>
      <c r="L62" s="28">
        <v>0</v>
      </c>
      <c r="M62" s="72">
        <f t="shared" si="16"/>
        <v>0</v>
      </c>
      <c r="N62" s="23">
        <v>29</v>
      </c>
      <c r="O62" s="72">
        <f t="shared" si="13"/>
        <v>10.943396226415095</v>
      </c>
      <c r="P62" s="72">
        <f t="shared" si="14"/>
        <v>26.921248708123617</v>
      </c>
      <c r="Q62" s="29" t="s">
        <v>93</v>
      </c>
    </row>
    <row r="63" spans="1:17" s="39" customFormat="1" ht="27" customHeight="1" x14ac:dyDescent="0.25">
      <c r="A63" s="5">
        <v>57</v>
      </c>
      <c r="B63" s="2" t="s">
        <v>107</v>
      </c>
      <c r="C63" s="2" t="s">
        <v>108</v>
      </c>
      <c r="D63" s="2" t="s">
        <v>74</v>
      </c>
      <c r="E63" s="8" t="s">
        <v>88</v>
      </c>
      <c r="F63" s="3" t="s">
        <v>89</v>
      </c>
      <c r="G63" s="3">
        <v>7</v>
      </c>
      <c r="H63" s="1">
        <v>37.31</v>
      </c>
      <c r="I63" s="1">
        <v>0.9</v>
      </c>
      <c r="J63" s="35">
        <f t="shared" si="10"/>
        <v>41.455555555555556</v>
      </c>
      <c r="K63" s="75">
        <f t="shared" si="15"/>
        <v>19.490753149289734</v>
      </c>
      <c r="L63" s="28">
        <v>0</v>
      </c>
      <c r="M63" s="72">
        <f t="shared" si="16"/>
        <v>0</v>
      </c>
      <c r="N63" s="23">
        <v>18</v>
      </c>
      <c r="O63" s="72">
        <f t="shared" si="13"/>
        <v>6.7924528301886795</v>
      </c>
      <c r="P63" s="72">
        <f t="shared" si="14"/>
        <v>26.283205979478414</v>
      </c>
      <c r="Q63" s="29" t="s">
        <v>90</v>
      </c>
    </row>
    <row r="64" spans="1:17" s="39" customFormat="1" ht="27" customHeight="1" x14ac:dyDescent="0.25">
      <c r="A64" s="5">
        <v>58</v>
      </c>
      <c r="B64" s="4" t="s">
        <v>109</v>
      </c>
      <c r="C64" s="4" t="s">
        <v>110</v>
      </c>
      <c r="D64" s="4" t="s">
        <v>73</v>
      </c>
      <c r="E64" s="8" t="s">
        <v>88</v>
      </c>
      <c r="F64" s="3" t="s">
        <v>89</v>
      </c>
      <c r="G64" s="3">
        <v>8</v>
      </c>
      <c r="H64" s="1">
        <v>34.71</v>
      </c>
      <c r="I64" s="1">
        <v>1</v>
      </c>
      <c r="J64" s="35">
        <f t="shared" si="10"/>
        <v>34.71</v>
      </c>
      <c r="K64" s="75">
        <f t="shared" si="15"/>
        <v>23.278594065110919</v>
      </c>
      <c r="L64" s="28">
        <v>0</v>
      </c>
      <c r="M64" s="72">
        <f t="shared" si="16"/>
        <v>0</v>
      </c>
      <c r="N64" s="23">
        <v>6</v>
      </c>
      <c r="O64" s="72">
        <f t="shared" si="13"/>
        <v>2.2641509433962264</v>
      </c>
      <c r="P64" s="72">
        <f t="shared" si="14"/>
        <v>25.542745008507147</v>
      </c>
      <c r="Q64" s="29" t="s">
        <v>102</v>
      </c>
    </row>
    <row r="65" spans="1:17" s="39" customFormat="1" ht="27" customHeight="1" x14ac:dyDescent="0.25">
      <c r="A65" s="5">
        <v>59</v>
      </c>
      <c r="B65" s="7" t="s">
        <v>294</v>
      </c>
      <c r="C65" s="7" t="s">
        <v>113</v>
      </c>
      <c r="D65" s="7" t="s">
        <v>182</v>
      </c>
      <c r="E65" s="8" t="s">
        <v>247</v>
      </c>
      <c r="F65" s="3" t="s">
        <v>248</v>
      </c>
      <c r="G65" s="3">
        <v>7</v>
      </c>
      <c r="H65" s="1">
        <v>90.69</v>
      </c>
      <c r="I65" s="3">
        <v>1</v>
      </c>
      <c r="J65" s="35">
        <f t="shared" si="10"/>
        <v>90.69</v>
      </c>
      <c r="K65" s="75">
        <f t="shared" si="15"/>
        <v>8.9094718271033191</v>
      </c>
      <c r="L65" s="28">
        <v>3</v>
      </c>
      <c r="M65" s="72">
        <f t="shared" si="16"/>
        <v>12</v>
      </c>
      <c r="N65" s="23">
        <v>10</v>
      </c>
      <c r="O65" s="72">
        <f t="shared" si="13"/>
        <v>3.7735849056603774</v>
      </c>
      <c r="P65" s="72">
        <f t="shared" si="14"/>
        <v>24.683056732763696</v>
      </c>
      <c r="Q65" s="29" t="s">
        <v>93</v>
      </c>
    </row>
    <row r="66" spans="1:17" s="39" customFormat="1" ht="27" customHeight="1" x14ac:dyDescent="0.25">
      <c r="A66" s="5">
        <v>60</v>
      </c>
      <c r="B66" s="2" t="s">
        <v>295</v>
      </c>
      <c r="C66" s="2" t="s">
        <v>152</v>
      </c>
      <c r="D66" s="2" t="s">
        <v>296</v>
      </c>
      <c r="E66" s="8" t="s">
        <v>247</v>
      </c>
      <c r="F66" s="3" t="s">
        <v>277</v>
      </c>
      <c r="G66" s="3">
        <v>8</v>
      </c>
      <c r="H66" s="1">
        <v>64.319999999999993</v>
      </c>
      <c r="I66" s="3">
        <v>1</v>
      </c>
      <c r="J66" s="35">
        <f t="shared" si="10"/>
        <v>64.319999999999993</v>
      </c>
      <c r="K66" s="75">
        <f t="shared" si="15"/>
        <v>12.562189054726369</v>
      </c>
      <c r="L66" s="28">
        <v>0</v>
      </c>
      <c r="M66" s="72">
        <f t="shared" si="16"/>
        <v>0</v>
      </c>
      <c r="N66" s="23">
        <v>28</v>
      </c>
      <c r="O66" s="72">
        <f t="shared" si="13"/>
        <v>10.566037735849056</v>
      </c>
      <c r="P66" s="72">
        <f t="shared" si="14"/>
        <v>23.128226790575425</v>
      </c>
      <c r="Q66" s="29" t="s">
        <v>93</v>
      </c>
    </row>
    <row r="67" spans="1:17" s="39" customFormat="1" ht="27" customHeight="1" x14ac:dyDescent="0.25">
      <c r="A67" s="5">
        <v>61</v>
      </c>
      <c r="B67" s="3" t="s">
        <v>114</v>
      </c>
      <c r="C67" s="3" t="s">
        <v>115</v>
      </c>
      <c r="D67" s="3" t="s">
        <v>116</v>
      </c>
      <c r="E67" s="8" t="s">
        <v>88</v>
      </c>
      <c r="F67" s="3" t="s">
        <v>89</v>
      </c>
      <c r="G67" s="3">
        <v>8</v>
      </c>
      <c r="H67" s="1">
        <v>47.21</v>
      </c>
      <c r="I67" s="1">
        <v>0.9</v>
      </c>
      <c r="J67" s="35">
        <f t="shared" si="10"/>
        <v>52.455555555555556</v>
      </c>
      <c r="K67" s="75">
        <f t="shared" si="15"/>
        <v>15.403516204194027</v>
      </c>
      <c r="L67" s="28">
        <v>0</v>
      </c>
      <c r="M67" s="72">
        <f t="shared" si="16"/>
        <v>0</v>
      </c>
      <c r="N67" s="23">
        <v>16</v>
      </c>
      <c r="O67" s="72">
        <f t="shared" si="13"/>
        <v>6.0377358490566042</v>
      </c>
      <c r="P67" s="72">
        <f t="shared" si="14"/>
        <v>21.441252053250629</v>
      </c>
      <c r="Q67" s="29" t="s">
        <v>93</v>
      </c>
    </row>
    <row r="68" spans="1:17" s="36" customFormat="1" ht="27" customHeight="1" x14ac:dyDescent="0.3">
      <c r="A68" s="5">
        <v>62</v>
      </c>
      <c r="B68" s="2" t="s">
        <v>646</v>
      </c>
      <c r="C68" s="2" t="s">
        <v>33</v>
      </c>
      <c r="D68" s="2" t="s">
        <v>321</v>
      </c>
      <c r="E68" s="8" t="s">
        <v>644</v>
      </c>
      <c r="F68" s="3" t="s">
        <v>645</v>
      </c>
      <c r="G68" s="3">
        <v>7</v>
      </c>
      <c r="H68" s="1">
        <v>29</v>
      </c>
      <c r="I68" s="22">
        <v>0.9</v>
      </c>
      <c r="J68" s="35">
        <f t="shared" si="10"/>
        <v>32.222222222222221</v>
      </c>
      <c r="K68" s="75">
        <f t="shared" si="15"/>
        <v>25.075862068965517</v>
      </c>
      <c r="L68" s="28">
        <v>5</v>
      </c>
      <c r="M68" s="72">
        <f t="shared" si="16"/>
        <v>20</v>
      </c>
      <c r="N68" s="30">
        <v>7</v>
      </c>
      <c r="O68" s="72">
        <f t="shared" si="13"/>
        <v>2.641509433962264</v>
      </c>
      <c r="P68" s="72">
        <f t="shared" si="14"/>
        <v>47.717371502927783</v>
      </c>
      <c r="Q68" s="29" t="s">
        <v>102</v>
      </c>
    </row>
    <row r="69" spans="1:17" s="36" customFormat="1" ht="31.2" customHeight="1" x14ac:dyDescent="0.3">
      <c r="A69" s="5">
        <v>63</v>
      </c>
      <c r="B69" s="2" t="s">
        <v>107</v>
      </c>
      <c r="C69" s="2" t="s">
        <v>113</v>
      </c>
      <c r="D69" s="2" t="s">
        <v>74</v>
      </c>
      <c r="E69" s="8" t="s">
        <v>88</v>
      </c>
      <c r="F69" s="3" t="s">
        <v>89</v>
      </c>
      <c r="G69" s="3">
        <v>7</v>
      </c>
      <c r="H69" s="1">
        <v>43.58</v>
      </c>
      <c r="I69" s="22">
        <v>0.9</v>
      </c>
      <c r="J69" s="35">
        <f t="shared" si="10"/>
        <v>48.422222222222217</v>
      </c>
      <c r="K69" s="75">
        <f t="shared" si="15"/>
        <v>16.686553464892153</v>
      </c>
      <c r="L69" s="28">
        <v>0</v>
      </c>
      <c r="M69" s="72">
        <f t="shared" si="16"/>
        <v>0</v>
      </c>
      <c r="N69" s="30">
        <v>12</v>
      </c>
      <c r="O69" s="72">
        <f t="shared" si="13"/>
        <v>4.5283018867924527</v>
      </c>
      <c r="P69" s="72">
        <f t="shared" si="14"/>
        <v>21.214855351684605</v>
      </c>
      <c r="Q69" s="29" t="s">
        <v>93</v>
      </c>
    </row>
    <row r="70" spans="1:17" s="36" customFormat="1" ht="27" customHeight="1" x14ac:dyDescent="0.3">
      <c r="A70" s="5">
        <v>64</v>
      </c>
      <c r="B70" s="2" t="s">
        <v>111</v>
      </c>
      <c r="C70" s="2" t="s">
        <v>112</v>
      </c>
      <c r="D70" s="2" t="s">
        <v>80</v>
      </c>
      <c r="E70" s="8" t="s">
        <v>88</v>
      </c>
      <c r="F70" s="3" t="s">
        <v>89</v>
      </c>
      <c r="G70" s="3">
        <v>7</v>
      </c>
      <c r="H70" s="1">
        <v>39.4</v>
      </c>
      <c r="I70" s="22">
        <v>0.9</v>
      </c>
      <c r="J70" s="35">
        <f t="shared" si="10"/>
        <v>43.777777777777779</v>
      </c>
      <c r="K70" s="75">
        <f t="shared" si="15"/>
        <v>18.456852791878173</v>
      </c>
      <c r="L70" s="28">
        <v>0</v>
      </c>
      <c r="M70" s="72">
        <f t="shared" si="16"/>
        <v>0</v>
      </c>
      <c r="N70" s="23">
        <v>6</v>
      </c>
      <c r="O70" s="72">
        <f t="shared" si="13"/>
        <v>2.2641509433962264</v>
      </c>
      <c r="P70" s="72">
        <f t="shared" si="14"/>
        <v>20.721003735274401</v>
      </c>
      <c r="Q70" s="29" t="s">
        <v>102</v>
      </c>
    </row>
    <row r="71" spans="1:17" s="36" customFormat="1" ht="27" customHeight="1" x14ac:dyDescent="0.3">
      <c r="A71" s="5">
        <v>65</v>
      </c>
      <c r="B71" s="5" t="s">
        <v>117</v>
      </c>
      <c r="C71" s="5" t="s">
        <v>118</v>
      </c>
      <c r="D71" s="5" t="s">
        <v>119</v>
      </c>
      <c r="E71" s="8" t="s">
        <v>88</v>
      </c>
      <c r="F71" s="3" t="s">
        <v>89</v>
      </c>
      <c r="G71" s="3">
        <v>8</v>
      </c>
      <c r="H71" s="1">
        <v>61.43</v>
      </c>
      <c r="I71" s="22">
        <v>0.9</v>
      </c>
      <c r="J71" s="35">
        <f t="shared" si="10"/>
        <v>68.25555555555556</v>
      </c>
      <c r="K71" s="75">
        <f t="shared" si="15"/>
        <v>11.837864235715447</v>
      </c>
      <c r="L71" s="28">
        <v>0</v>
      </c>
      <c r="M71" s="72">
        <f t="shared" si="16"/>
        <v>0</v>
      </c>
      <c r="N71" s="30">
        <v>6</v>
      </c>
      <c r="O71" s="72">
        <f t="shared" si="13"/>
        <v>2.2641509433962264</v>
      </c>
      <c r="P71" s="72">
        <f t="shared" si="14"/>
        <v>14.102015179111673</v>
      </c>
      <c r="Q71" s="29" t="s">
        <v>93</v>
      </c>
    </row>
    <row r="72" spans="1:17" s="36" customFormat="1" ht="27" customHeight="1" x14ac:dyDescent="0.3">
      <c r="A72" s="5">
        <v>66</v>
      </c>
      <c r="B72" s="4" t="s">
        <v>435</v>
      </c>
      <c r="C72" s="4" t="s">
        <v>37</v>
      </c>
      <c r="D72" s="4" t="s">
        <v>286</v>
      </c>
      <c r="E72" s="3" t="s">
        <v>416</v>
      </c>
      <c r="F72" s="3" t="s">
        <v>419</v>
      </c>
      <c r="G72" s="3">
        <v>8</v>
      </c>
      <c r="H72" s="1">
        <v>0</v>
      </c>
      <c r="I72" s="22">
        <v>0.9</v>
      </c>
      <c r="J72" s="35">
        <f t="shared" si="10"/>
        <v>0</v>
      </c>
      <c r="K72" s="75">
        <v>0</v>
      </c>
      <c r="L72" s="28">
        <v>0</v>
      </c>
      <c r="M72" s="72">
        <f t="shared" si="16"/>
        <v>0</v>
      </c>
      <c r="N72" s="23">
        <v>18</v>
      </c>
      <c r="O72" s="72">
        <f t="shared" si="13"/>
        <v>6.7924528301886795</v>
      </c>
      <c r="P72" s="72">
        <f t="shared" si="14"/>
        <v>6.7924528301886795</v>
      </c>
      <c r="Q72" s="29" t="s">
        <v>93</v>
      </c>
    </row>
  </sheetData>
  <protectedRanges>
    <protectedRange password="CA9C" sqref="L68 L6" name="Диапазон2_1_1_1"/>
    <protectedRange password="CA9C" sqref="J26:J67 J69:J72 B15:I15 B25:F25 J7:J24 B68:J68 H25:J25" name="Диапазон1_1_1_1"/>
    <protectedRange password="CA9C" sqref="L69:L70 L23:L24 L33 L8" name="Диапазон2_1_1_1_2"/>
    <protectedRange password="CA9C" sqref="E69 B33:D33 G69:I70 B69:D70 B23:D24 H23:I24 I16:I18 I71:I72 G33:I33 I9:I14 B8:D8 G8:I8" name="Диапазон1_1_1_1_2"/>
    <protectedRange password="CA9C" sqref="E70" name="Диапазон1_1_1_1_1_2"/>
    <protectedRange password="CA9C" sqref="E23" name="Диапазон1_1_1_1_3_1"/>
    <protectedRange password="CA9C" sqref="E24" name="Диапазон1_1_1_1_4_1"/>
    <protectedRange password="CA9C" sqref="E33" name="Диапазон1_1_1_1_5_1"/>
    <protectedRange password="CA9C" sqref="E8" name="Диапазон1_1_1_1_6_1"/>
    <protectedRange password="CA9C" sqref="F69" name="Диапазон1_1_1_1_8_1"/>
    <protectedRange password="CA9C" sqref="F70" name="Диапазон1_1_1_1_9_1"/>
    <protectedRange password="CA9C" sqref="F23" name="Диапазон1_1_1_1_10_1"/>
    <protectedRange password="CA9C" sqref="F24" name="Диапазон1_1_1_1_11_1"/>
    <protectedRange password="CA9C" sqref="F33" name="Диапазон1_1_1_1_12_1"/>
    <protectedRange password="CA9C" sqref="F8" name="Диапазон1_1_1_1_13_1"/>
    <protectedRange password="CA9C" sqref="L9:L11" name="Диапазон2_1_1_1_1"/>
    <protectedRange password="CA9C" sqref="B9:H11" name="Диапазон1_1_1_1_1"/>
    <protectedRange password="CA9C" sqref="L12:L14 L16:L17" name="Диапазон2_1_1_1_3"/>
    <protectedRange password="CA9C" sqref="B16:D17 B13:C13 G16:H17 G12:H14 B14:D14" name="Диапазон1_1_1_1_3"/>
    <protectedRange password="CA9C" sqref="F12" name="Диапазон1_1_1_1_1_1"/>
    <protectedRange password="CA9C" sqref="E12" name="Диапазон1"/>
    <protectedRange password="CA9C" sqref="F13:F14 F16:F17" name="Диапазон1_1_1_1_2_1"/>
    <protectedRange password="CA9C" sqref="E13:E14 E16:E17" name="Диапазон1_1"/>
    <protectedRange password="CA9C" sqref="B12:D12 D13" name="Диапазон1_1_1_1_3_2"/>
    <protectedRange password="CA9C" sqref="L7 L15 L25:L29 L18:L22" name="Диапазон2_1_1_1_5"/>
    <protectedRange password="CA9C" sqref="I22 I7 I26:I32 B18:D21 I34:I46 E18:H18 E19:I21" name="Диапазон1_1_1_1_5"/>
    <protectedRange password="CA9C" sqref="L30:L32 L34:L37" name="Диапазон2_1_1_1_6"/>
    <protectedRange password="CA9C" sqref="B7:H7 B26:H32 B34:H37" name="Диапазон1_1_1_1_6"/>
    <protectedRange password="CA9C" sqref="L38:L41" name="Диапазон2_1_1_1_7"/>
    <protectedRange password="CA9C" sqref="B38:H41" name="Диапазон1_1_1_1_7"/>
    <protectedRange sqref="L43:L45" name="Диапазон2_1_1_1_4"/>
    <protectedRange sqref="B43:D45 G43:H45" name="Диапазон1_1_1_1_4"/>
    <protectedRange sqref="E43" name="Диапазон1_1_1_1_1_3"/>
    <protectedRange sqref="E44" name="Диапазон1_1_1_1_2_2"/>
    <protectedRange sqref="E45" name="Диапазон1_1_1_1_3_3"/>
    <protectedRange sqref="F43" name="Диапазон1_1_1_1_4_2"/>
    <protectedRange sqref="F44" name="Диапазон1_1_1_1_5_2"/>
    <protectedRange sqref="F45" name="Диапазон1_1_1_1_6_2"/>
    <protectedRange password="CA9C" sqref="L46:L47" name="Диапазон2_1_1_1_8"/>
    <protectedRange password="CA9C" sqref="B46:D47 E46:H46 I48:I67 E47:I47" name="Диапазон1_1_1_1_8"/>
    <protectedRange password="CA9C" sqref="L48" name="Диапазон2_1_1_1_9"/>
    <protectedRange password="CA9C" sqref="B48:H48" name="Диапазон1_1_1_1_9"/>
    <protectedRange password="CA9C" sqref="L49:L57" name="Диапазон2_1_1_1_10"/>
    <protectedRange password="CA9C" sqref="B49:D57 G49:H57" name="Диапазон1_1_1_1_10"/>
    <protectedRange password="CA9C" sqref="E49:E57" name="Диапазон1_1_1_1_1_4"/>
    <protectedRange password="CA9C" sqref="F49:F51" name="Диапазон1_1_1_2"/>
    <protectedRange password="CA9C" sqref="F52 F55" name="Диапазон1_1_1_3"/>
    <protectedRange password="CA9C" sqref="F53:F54 F56:F57" name="Диапазон1_1_1_5"/>
    <protectedRange password="CA9C" sqref="L58" name="Диапазон2_1_1_1_11"/>
    <protectedRange password="CA9C" sqref="B58:D58 G58:H58" name="Диапазон1_1_1_1_11"/>
    <protectedRange password="CA9C" sqref="E58:F58" name="Диапазон1_1_1_1_1_5"/>
    <protectedRange password="CA9C" sqref="L59:L67" name="Диапазон2_1_1_1_12"/>
    <protectedRange password="CA9C" sqref="F67:H67 D63 B59:D62 G59:H66 B64:D67" name="Диапазон1_1_1_1_12"/>
    <protectedRange password="CA9C" sqref="B63:C63" name="Диапазон1_1_1_1_1_6"/>
    <protectedRange password="CA9C" sqref="F59" name="Диапазон1_1_1"/>
    <protectedRange password="CA9C" sqref="F60" name="Диапазон1_1_1_2_1"/>
    <protectedRange password="CA9C" sqref="F61" name="Диапазон1_1_1_3_1"/>
    <protectedRange password="CA9C" sqref="F62" name="Диапазон1_1_1_4"/>
    <protectedRange password="CA9C" sqref="F63" name="Диапазон1_1_1_5_1"/>
    <protectedRange password="CA9C" sqref="F64:F66" name="Диапазон1_1_1_6"/>
    <protectedRange password="CA9C" sqref="E59" name="Диапазон1_1_1_7"/>
    <protectedRange password="CA9C" sqref="E60" name="Диапазон1_1_1_8"/>
    <protectedRange password="CA9C" sqref="E61" name="Диапазон1_1_1_9"/>
    <protectedRange password="CA9C" sqref="E62" name="Диапазон1_1_1_10"/>
    <protectedRange password="CA9C" sqref="E63" name="Диапазон1_1_1_11"/>
    <protectedRange password="CA9C" sqref="E64:E67" name="Диапазон1_1_1_12"/>
    <protectedRange password="CA9C" sqref="L71:L72" name="Диапазон2_1_1_1_1_1"/>
    <protectedRange password="CA9C" sqref="B71:D72 G71:H72" name="Диапазон1_1_1_1_7_1"/>
    <protectedRange password="CA9C" sqref="E72" name="Диапазон1_1_1_1_1_3_1"/>
    <protectedRange password="CA9C" sqref="E71:F71" name="Диапазон1_1_1_1_1_1_1"/>
    <protectedRange password="CA9C" sqref="F72" name="Диапазон1_1_1_1_5_1_1"/>
    <protectedRange password="CA9C" sqref="F42:H42 B42:D42" name="Диапазон1_1_1_13"/>
    <protectedRange password="CA9C" sqref="E42" name="Диапазон1_1_1_1_13"/>
  </protectedRanges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2">
    <mergeCell ref="A2:Q2"/>
    <mergeCell ref="A1:Q1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2"/>
  <sheetViews>
    <sheetView topLeftCell="A57" zoomScaleNormal="100" workbookViewId="0">
      <selection activeCell="D69" sqref="D69"/>
    </sheetView>
  </sheetViews>
  <sheetFormatPr defaultColWidth="9.109375" defaultRowHeight="15.6" x14ac:dyDescent="0.3"/>
  <cols>
    <col min="1" max="1" width="4.109375" style="36" customWidth="1"/>
    <col min="2" max="2" width="13.33203125" style="36" customWidth="1"/>
    <col min="3" max="3" width="11.6640625" style="36" customWidth="1"/>
    <col min="4" max="4" width="15.6640625" style="36" customWidth="1"/>
    <col min="5" max="5" width="34.109375" style="43" customWidth="1"/>
    <col min="6" max="6" width="35" style="43" customWidth="1"/>
    <col min="7" max="7" width="10.33203125" style="43" customWidth="1"/>
    <col min="8" max="10" width="9.109375" style="49" hidden="1" customWidth="1"/>
    <col min="11" max="11" width="9.6640625" style="49" hidden="1" customWidth="1"/>
    <col min="12" max="12" width="8.109375" style="49" hidden="1" customWidth="1"/>
    <col min="13" max="13" width="9.6640625" style="49" hidden="1" customWidth="1"/>
    <col min="14" max="14" width="7.88671875" style="49" hidden="1" customWidth="1"/>
    <col min="15" max="15" width="9.6640625" style="83" hidden="1" customWidth="1"/>
    <col min="16" max="16" width="10.5546875" style="49" customWidth="1"/>
    <col min="17" max="17" width="10" style="42" customWidth="1"/>
    <col min="18" max="16384" width="9.109375" style="42"/>
  </cols>
  <sheetData>
    <row r="1" spans="1:18" x14ac:dyDescent="0.3">
      <c r="A1" s="123" t="s">
        <v>656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6.2" thickBot="1" x14ac:dyDescent="0.35">
      <c r="A2" s="50" t="s">
        <v>22</v>
      </c>
      <c r="B2" s="50"/>
      <c r="C2" s="50"/>
      <c r="D2" s="50"/>
      <c r="E2" s="50"/>
      <c r="F2" s="51"/>
      <c r="G2" s="51"/>
      <c r="H2" s="44" t="s">
        <v>18</v>
      </c>
      <c r="I2" s="44"/>
      <c r="J2" s="44"/>
      <c r="K2" s="45"/>
      <c r="L2" s="45"/>
      <c r="M2" s="45"/>
      <c r="N2" s="45"/>
      <c r="O2" s="45"/>
      <c r="P2" s="45"/>
      <c r="Q2" s="131"/>
    </row>
    <row r="3" spans="1:18" s="36" customFormat="1" ht="45" customHeight="1" x14ac:dyDescent="0.3">
      <c r="A3" s="52" t="s">
        <v>0</v>
      </c>
      <c r="B3" s="52" t="s">
        <v>10</v>
      </c>
      <c r="C3" s="52" t="s">
        <v>11</v>
      </c>
      <c r="D3" s="52" t="s">
        <v>12</v>
      </c>
      <c r="E3" s="53" t="s">
        <v>8</v>
      </c>
      <c r="F3" s="54" t="s">
        <v>20</v>
      </c>
      <c r="G3" s="54" t="s">
        <v>1</v>
      </c>
      <c r="H3" s="126" t="s">
        <v>17</v>
      </c>
      <c r="I3" s="126"/>
      <c r="J3" s="126"/>
      <c r="K3" s="127"/>
      <c r="L3" s="127" t="s">
        <v>9</v>
      </c>
      <c r="M3" s="127"/>
      <c r="N3" s="127" t="s">
        <v>2</v>
      </c>
      <c r="O3" s="127"/>
      <c r="P3" s="128" t="s">
        <v>13</v>
      </c>
      <c r="Q3" s="141" t="s">
        <v>4</v>
      </c>
    </row>
    <row r="4" spans="1:18" s="36" customFormat="1" x14ac:dyDescent="0.3">
      <c r="A4" s="55"/>
      <c r="B4" s="55"/>
      <c r="C4" s="55"/>
      <c r="D4" s="55"/>
      <c r="E4" s="56"/>
      <c r="F4" s="57"/>
      <c r="G4" s="57"/>
      <c r="H4" s="126"/>
      <c r="I4" s="126"/>
      <c r="J4" s="126"/>
      <c r="K4" s="127"/>
      <c r="L4" s="127"/>
      <c r="M4" s="127"/>
      <c r="N4" s="127"/>
      <c r="O4" s="127"/>
      <c r="P4" s="128"/>
      <c r="Q4" s="141"/>
    </row>
    <row r="5" spans="1:18" s="36" customFormat="1" ht="16.2" thickBot="1" x14ac:dyDescent="0.35">
      <c r="A5" s="58"/>
      <c r="B5" s="58"/>
      <c r="C5" s="58"/>
      <c r="D5" s="58"/>
      <c r="E5" s="59"/>
      <c r="F5" s="57"/>
      <c r="G5" s="57"/>
      <c r="H5" s="60"/>
      <c r="I5" s="60"/>
      <c r="J5" s="60"/>
      <c r="K5" s="28" t="s">
        <v>16</v>
      </c>
      <c r="L5" s="61"/>
      <c r="M5" s="28" t="s">
        <v>16</v>
      </c>
      <c r="N5" s="61"/>
      <c r="O5" s="28" t="s">
        <v>15</v>
      </c>
      <c r="P5" s="121" t="s">
        <v>14</v>
      </c>
      <c r="Q5" s="141"/>
    </row>
    <row r="6" spans="1:18" s="36" customFormat="1" ht="16.2" customHeight="1" thickBot="1" x14ac:dyDescent="0.35">
      <c r="A6" s="41"/>
      <c r="B6" s="62"/>
      <c r="C6" s="62"/>
      <c r="D6" s="62"/>
      <c r="E6" s="62"/>
      <c r="F6" s="63"/>
      <c r="G6" s="63"/>
      <c r="H6" s="32">
        <v>10.45</v>
      </c>
      <c r="I6" s="64"/>
      <c r="J6" s="64"/>
      <c r="K6" s="65"/>
      <c r="L6" s="92">
        <v>10</v>
      </c>
      <c r="M6" s="67"/>
      <c r="N6" s="68">
        <v>54</v>
      </c>
      <c r="O6" s="69"/>
      <c r="P6" s="121"/>
      <c r="Q6" s="141"/>
      <c r="R6" s="70"/>
    </row>
    <row r="7" spans="1:18" s="36" customFormat="1" ht="16.2" customHeight="1" x14ac:dyDescent="0.3">
      <c r="A7" s="41"/>
      <c r="B7" s="62"/>
      <c r="C7" s="62"/>
      <c r="D7" s="62"/>
      <c r="E7" s="62"/>
      <c r="F7" s="63"/>
      <c r="G7" s="63"/>
      <c r="H7" s="32"/>
      <c r="I7" s="64"/>
      <c r="J7" s="64"/>
      <c r="K7" s="65"/>
      <c r="L7" s="71"/>
      <c r="M7" s="67"/>
      <c r="N7" s="71"/>
      <c r="O7" s="69"/>
      <c r="P7" s="140"/>
      <c r="Q7" s="74"/>
      <c r="R7" s="70"/>
    </row>
    <row r="8" spans="1:18" s="39" customFormat="1" ht="27" customHeight="1" x14ac:dyDescent="0.25">
      <c r="A8" s="3">
        <v>1</v>
      </c>
      <c r="B8" s="17" t="s">
        <v>649</v>
      </c>
      <c r="C8" s="4" t="s">
        <v>54</v>
      </c>
      <c r="D8" s="101" t="s">
        <v>71</v>
      </c>
      <c r="E8" s="3" t="s">
        <v>644</v>
      </c>
      <c r="F8" s="3" t="s">
        <v>645</v>
      </c>
      <c r="G8" s="3">
        <v>11</v>
      </c>
      <c r="H8" s="1">
        <v>10.45</v>
      </c>
      <c r="I8" s="22">
        <v>0.9</v>
      </c>
      <c r="J8" s="22">
        <f t="shared" ref="J8:J39" si="0">H8/I8</f>
        <v>11.611111111111111</v>
      </c>
      <c r="K8" s="100">
        <f t="shared" ref="K8:K39" si="1">40*$H$6/J8</f>
        <v>36</v>
      </c>
      <c r="L8" s="28">
        <v>10</v>
      </c>
      <c r="M8" s="72">
        <f t="shared" ref="M8:M39" si="2">40*L8/$L$6</f>
        <v>40</v>
      </c>
      <c r="N8" s="23">
        <v>51</v>
      </c>
      <c r="O8" s="72">
        <f t="shared" ref="O8:O39" si="3">20*N8/$N$6</f>
        <v>18.888888888888889</v>
      </c>
      <c r="P8" s="72">
        <f t="shared" ref="P8:P39" si="4">K8+M8+O8</f>
        <v>94.888888888888886</v>
      </c>
      <c r="Q8" s="29" t="s">
        <v>90</v>
      </c>
    </row>
    <row r="9" spans="1:18" s="39" customFormat="1" ht="27" customHeight="1" x14ac:dyDescent="0.25">
      <c r="A9" s="3">
        <v>2</v>
      </c>
      <c r="B9" s="17" t="s">
        <v>258</v>
      </c>
      <c r="C9" s="4" t="s">
        <v>44</v>
      </c>
      <c r="D9" s="4" t="s">
        <v>259</v>
      </c>
      <c r="E9" s="3" t="s">
        <v>247</v>
      </c>
      <c r="F9" s="3" t="s">
        <v>248</v>
      </c>
      <c r="G9" s="3">
        <v>10</v>
      </c>
      <c r="H9" s="1">
        <v>31.51</v>
      </c>
      <c r="I9" s="33">
        <v>1</v>
      </c>
      <c r="J9" s="22">
        <f t="shared" si="0"/>
        <v>31.51</v>
      </c>
      <c r="K9" s="100">
        <f t="shared" si="1"/>
        <v>13.265629958743256</v>
      </c>
      <c r="L9" s="28">
        <v>10</v>
      </c>
      <c r="M9" s="72">
        <f t="shared" si="2"/>
        <v>40</v>
      </c>
      <c r="N9" s="23">
        <v>54</v>
      </c>
      <c r="O9" s="72">
        <f t="shared" si="3"/>
        <v>20</v>
      </c>
      <c r="P9" s="72">
        <f t="shared" si="4"/>
        <v>73.265629958743261</v>
      </c>
      <c r="Q9" s="29" t="s">
        <v>90</v>
      </c>
    </row>
    <row r="10" spans="1:18" s="36" customFormat="1" ht="27" customHeight="1" x14ac:dyDescent="0.3">
      <c r="A10" s="3">
        <v>3</v>
      </c>
      <c r="B10" s="17" t="s">
        <v>260</v>
      </c>
      <c r="C10" s="4" t="s">
        <v>44</v>
      </c>
      <c r="D10" s="4" t="s">
        <v>71</v>
      </c>
      <c r="E10" s="8" t="s">
        <v>247</v>
      </c>
      <c r="F10" s="3" t="s">
        <v>248</v>
      </c>
      <c r="G10" s="3">
        <v>10</v>
      </c>
      <c r="H10" s="1">
        <v>32.47</v>
      </c>
      <c r="I10" s="33">
        <v>1</v>
      </c>
      <c r="J10" s="22">
        <f t="shared" si="0"/>
        <v>32.47</v>
      </c>
      <c r="K10" s="100">
        <f t="shared" si="1"/>
        <v>12.873421619956884</v>
      </c>
      <c r="L10" s="28">
        <v>9.5</v>
      </c>
      <c r="M10" s="72">
        <f t="shared" si="2"/>
        <v>38</v>
      </c>
      <c r="N10" s="30">
        <v>53.3</v>
      </c>
      <c r="O10" s="72">
        <f t="shared" si="3"/>
        <v>19.74074074074074</v>
      </c>
      <c r="P10" s="72">
        <f t="shared" si="4"/>
        <v>70.614162360697634</v>
      </c>
      <c r="Q10" s="29" t="s">
        <v>102</v>
      </c>
    </row>
    <row r="11" spans="1:18" s="36" customFormat="1" ht="27" customHeight="1" x14ac:dyDescent="0.3">
      <c r="A11" s="3">
        <v>4</v>
      </c>
      <c r="B11" s="5" t="s">
        <v>261</v>
      </c>
      <c r="C11" s="5" t="s">
        <v>262</v>
      </c>
      <c r="D11" s="5" t="s">
        <v>263</v>
      </c>
      <c r="E11" s="3" t="s">
        <v>247</v>
      </c>
      <c r="F11" s="3" t="s">
        <v>264</v>
      </c>
      <c r="G11" s="3">
        <v>11</v>
      </c>
      <c r="H11" s="1">
        <v>32.299999999999997</v>
      </c>
      <c r="I11" s="33">
        <v>1</v>
      </c>
      <c r="J11" s="22">
        <f t="shared" si="0"/>
        <v>32.299999999999997</v>
      </c>
      <c r="K11" s="100">
        <f t="shared" si="1"/>
        <v>12.941176470588237</v>
      </c>
      <c r="L11" s="28">
        <v>8.5</v>
      </c>
      <c r="M11" s="72">
        <f t="shared" si="2"/>
        <v>34</v>
      </c>
      <c r="N11" s="23">
        <v>47</v>
      </c>
      <c r="O11" s="72">
        <f t="shared" si="3"/>
        <v>17.407407407407408</v>
      </c>
      <c r="P11" s="72">
        <f t="shared" si="4"/>
        <v>64.348583877995651</v>
      </c>
      <c r="Q11" s="29" t="s">
        <v>102</v>
      </c>
    </row>
    <row r="12" spans="1:18" s="36" customFormat="1" ht="27" customHeight="1" x14ac:dyDescent="0.3">
      <c r="A12" s="3">
        <v>5</v>
      </c>
      <c r="B12" s="17" t="s">
        <v>543</v>
      </c>
      <c r="C12" s="3" t="s">
        <v>189</v>
      </c>
      <c r="D12" s="3" t="s">
        <v>236</v>
      </c>
      <c r="E12" s="8" t="s">
        <v>463</v>
      </c>
      <c r="F12" s="3" t="s">
        <v>464</v>
      </c>
      <c r="G12" s="3" t="s">
        <v>544</v>
      </c>
      <c r="H12" s="3">
        <v>38.799999999999997</v>
      </c>
      <c r="I12" s="22">
        <v>1</v>
      </c>
      <c r="J12" s="22">
        <f t="shared" si="0"/>
        <v>38.799999999999997</v>
      </c>
      <c r="K12" s="100">
        <f t="shared" si="1"/>
        <v>10.773195876288661</v>
      </c>
      <c r="L12" s="28">
        <v>9.5</v>
      </c>
      <c r="M12" s="72">
        <f t="shared" si="2"/>
        <v>38</v>
      </c>
      <c r="N12" s="30">
        <v>45</v>
      </c>
      <c r="O12" s="72">
        <f t="shared" si="3"/>
        <v>16.666666666666668</v>
      </c>
      <c r="P12" s="72">
        <f t="shared" si="4"/>
        <v>65.439862542955325</v>
      </c>
      <c r="Q12" s="24" t="s">
        <v>90</v>
      </c>
    </row>
    <row r="13" spans="1:18" s="36" customFormat="1" ht="27" customHeight="1" x14ac:dyDescent="0.3">
      <c r="A13" s="3">
        <v>6</v>
      </c>
      <c r="B13" s="3" t="s">
        <v>621</v>
      </c>
      <c r="C13" s="3" t="s">
        <v>53</v>
      </c>
      <c r="D13" s="3" t="s">
        <v>51</v>
      </c>
      <c r="E13" s="8" t="s">
        <v>609</v>
      </c>
      <c r="F13" s="3" t="s">
        <v>613</v>
      </c>
      <c r="G13" s="3">
        <v>10</v>
      </c>
      <c r="H13" s="1">
        <v>37.42</v>
      </c>
      <c r="I13" s="22">
        <v>1</v>
      </c>
      <c r="J13" s="22">
        <f t="shared" si="0"/>
        <v>37.42</v>
      </c>
      <c r="K13" s="100">
        <f t="shared" si="1"/>
        <v>11.17049706039551</v>
      </c>
      <c r="L13" s="28">
        <v>9</v>
      </c>
      <c r="M13" s="72">
        <f t="shared" si="2"/>
        <v>36</v>
      </c>
      <c r="N13" s="30">
        <v>44</v>
      </c>
      <c r="O13" s="72">
        <f t="shared" si="3"/>
        <v>16.296296296296298</v>
      </c>
      <c r="P13" s="72">
        <f t="shared" si="4"/>
        <v>63.466793356691809</v>
      </c>
      <c r="Q13" s="24" t="s">
        <v>90</v>
      </c>
    </row>
    <row r="14" spans="1:18" s="36" customFormat="1" ht="27" customHeight="1" x14ac:dyDescent="0.3">
      <c r="A14" s="3">
        <v>7</v>
      </c>
      <c r="B14" s="3" t="s">
        <v>553</v>
      </c>
      <c r="C14" s="3" t="s">
        <v>304</v>
      </c>
      <c r="D14" s="3" t="s">
        <v>554</v>
      </c>
      <c r="E14" s="3" t="s">
        <v>463</v>
      </c>
      <c r="F14" s="3" t="s">
        <v>473</v>
      </c>
      <c r="G14" s="3" t="s">
        <v>551</v>
      </c>
      <c r="H14" s="3">
        <v>37.9</v>
      </c>
      <c r="I14" s="22">
        <v>1</v>
      </c>
      <c r="J14" s="22">
        <f t="shared" si="0"/>
        <v>37.9</v>
      </c>
      <c r="K14" s="100">
        <f t="shared" si="1"/>
        <v>11.029023746701847</v>
      </c>
      <c r="L14" s="76">
        <v>9.3000000000000007</v>
      </c>
      <c r="M14" s="72">
        <f t="shared" si="2"/>
        <v>37.200000000000003</v>
      </c>
      <c r="N14" s="23">
        <v>39</v>
      </c>
      <c r="O14" s="72">
        <f t="shared" si="3"/>
        <v>14.444444444444445</v>
      </c>
      <c r="P14" s="72">
        <f t="shared" si="4"/>
        <v>62.673468191146291</v>
      </c>
      <c r="Q14" s="24"/>
    </row>
    <row r="15" spans="1:18" s="36" customFormat="1" ht="27" customHeight="1" x14ac:dyDescent="0.3">
      <c r="A15" s="3">
        <v>8</v>
      </c>
      <c r="B15" s="3" t="s">
        <v>560</v>
      </c>
      <c r="C15" s="3" t="s">
        <v>197</v>
      </c>
      <c r="D15" s="3" t="s">
        <v>137</v>
      </c>
      <c r="E15" s="8" t="s">
        <v>463</v>
      </c>
      <c r="F15" s="3" t="s">
        <v>488</v>
      </c>
      <c r="G15" s="3">
        <v>11</v>
      </c>
      <c r="H15" s="3">
        <v>38.1</v>
      </c>
      <c r="I15" s="22">
        <v>1</v>
      </c>
      <c r="J15" s="22">
        <f t="shared" si="0"/>
        <v>38.1</v>
      </c>
      <c r="K15" s="100">
        <f t="shared" si="1"/>
        <v>10.971128608923884</v>
      </c>
      <c r="L15" s="28">
        <v>9.1999999999999993</v>
      </c>
      <c r="M15" s="72">
        <f t="shared" si="2"/>
        <v>36.799999999999997</v>
      </c>
      <c r="N15" s="30">
        <v>40</v>
      </c>
      <c r="O15" s="72">
        <f t="shared" si="3"/>
        <v>14.814814814814815</v>
      </c>
      <c r="P15" s="72">
        <f t="shared" si="4"/>
        <v>62.585943423738698</v>
      </c>
      <c r="Q15" s="24"/>
    </row>
    <row r="16" spans="1:18" s="36" customFormat="1" ht="27" customHeight="1" x14ac:dyDescent="0.3">
      <c r="A16" s="3">
        <v>9</v>
      </c>
      <c r="B16" s="16" t="s">
        <v>541</v>
      </c>
      <c r="C16" s="16" t="s">
        <v>430</v>
      </c>
      <c r="D16" s="16" t="s">
        <v>63</v>
      </c>
      <c r="E16" s="8" t="s">
        <v>463</v>
      </c>
      <c r="F16" s="3" t="s">
        <v>473</v>
      </c>
      <c r="G16" s="3">
        <v>10</v>
      </c>
      <c r="H16" s="3">
        <v>38.9</v>
      </c>
      <c r="I16" s="22">
        <v>1</v>
      </c>
      <c r="J16" s="22">
        <f t="shared" si="0"/>
        <v>38.9</v>
      </c>
      <c r="K16" s="100">
        <f t="shared" si="1"/>
        <v>10.745501285347045</v>
      </c>
      <c r="L16" s="28">
        <v>9</v>
      </c>
      <c r="M16" s="72">
        <f t="shared" si="2"/>
        <v>36</v>
      </c>
      <c r="N16" s="30">
        <v>40</v>
      </c>
      <c r="O16" s="72">
        <f t="shared" si="3"/>
        <v>14.814814814814815</v>
      </c>
      <c r="P16" s="72">
        <f t="shared" si="4"/>
        <v>61.560316100161863</v>
      </c>
      <c r="Q16" s="24"/>
    </row>
    <row r="17" spans="1:17" s="36" customFormat="1" ht="27" customHeight="1" x14ac:dyDescent="0.3">
      <c r="A17" s="3">
        <v>10</v>
      </c>
      <c r="B17" s="4" t="s">
        <v>134</v>
      </c>
      <c r="C17" s="4" t="s">
        <v>30</v>
      </c>
      <c r="D17" s="4" t="s">
        <v>106</v>
      </c>
      <c r="E17" s="3" t="s">
        <v>132</v>
      </c>
      <c r="F17" s="3" t="s">
        <v>133</v>
      </c>
      <c r="G17" s="3">
        <v>9</v>
      </c>
      <c r="H17" s="1">
        <v>78</v>
      </c>
      <c r="I17" s="22">
        <v>0.9</v>
      </c>
      <c r="J17" s="22">
        <f t="shared" si="0"/>
        <v>86.666666666666671</v>
      </c>
      <c r="K17" s="100">
        <f t="shared" si="1"/>
        <v>4.8230769230769228</v>
      </c>
      <c r="L17" s="28">
        <v>15</v>
      </c>
      <c r="M17" s="72">
        <f t="shared" si="2"/>
        <v>60</v>
      </c>
      <c r="N17" s="23">
        <v>12</v>
      </c>
      <c r="O17" s="72">
        <f t="shared" si="3"/>
        <v>4.4444444444444446</v>
      </c>
      <c r="P17" s="72">
        <f t="shared" si="4"/>
        <v>69.267521367521368</v>
      </c>
      <c r="Q17" s="29" t="s">
        <v>102</v>
      </c>
    </row>
    <row r="18" spans="1:17" s="36" customFormat="1" ht="27" customHeight="1" x14ac:dyDescent="0.3">
      <c r="A18" s="3">
        <v>11</v>
      </c>
      <c r="B18" s="3" t="s">
        <v>52</v>
      </c>
      <c r="C18" s="3" t="s">
        <v>53</v>
      </c>
      <c r="D18" s="3" t="s">
        <v>45</v>
      </c>
      <c r="E18" s="3" t="s">
        <v>25</v>
      </c>
      <c r="F18" s="3" t="s">
        <v>42</v>
      </c>
      <c r="G18" s="3">
        <v>11</v>
      </c>
      <c r="H18" s="1">
        <v>25.9</v>
      </c>
      <c r="I18" s="22">
        <v>0.9</v>
      </c>
      <c r="J18" s="22">
        <f t="shared" si="0"/>
        <v>28.777777777777775</v>
      </c>
      <c r="K18" s="100">
        <f t="shared" si="1"/>
        <v>14.525096525096526</v>
      </c>
      <c r="L18" s="28">
        <v>7.9</v>
      </c>
      <c r="M18" s="72">
        <f t="shared" si="2"/>
        <v>31.6</v>
      </c>
      <c r="N18" s="23">
        <v>26</v>
      </c>
      <c r="O18" s="72">
        <f t="shared" si="3"/>
        <v>9.6296296296296298</v>
      </c>
      <c r="P18" s="72">
        <f t="shared" si="4"/>
        <v>55.754726154726157</v>
      </c>
      <c r="Q18" s="29"/>
    </row>
    <row r="19" spans="1:17" s="36" customFormat="1" ht="27" customHeight="1" x14ac:dyDescent="0.3">
      <c r="A19" s="3">
        <v>12</v>
      </c>
      <c r="B19" s="2" t="s">
        <v>39</v>
      </c>
      <c r="C19" s="2" t="s">
        <v>40</v>
      </c>
      <c r="D19" s="2" t="s">
        <v>41</v>
      </c>
      <c r="E19" s="3" t="s">
        <v>25</v>
      </c>
      <c r="F19" s="3" t="s">
        <v>42</v>
      </c>
      <c r="G19" s="3">
        <v>9</v>
      </c>
      <c r="H19" s="1">
        <v>24.1</v>
      </c>
      <c r="I19" s="22">
        <v>0.9</v>
      </c>
      <c r="J19" s="22">
        <f t="shared" si="0"/>
        <v>26.777777777777779</v>
      </c>
      <c r="K19" s="100">
        <f t="shared" si="1"/>
        <v>15.609958506224066</v>
      </c>
      <c r="L19" s="28">
        <v>6.9</v>
      </c>
      <c r="M19" s="72">
        <f t="shared" si="2"/>
        <v>27.6</v>
      </c>
      <c r="N19" s="23">
        <v>27</v>
      </c>
      <c r="O19" s="72">
        <f t="shared" si="3"/>
        <v>10</v>
      </c>
      <c r="P19" s="72">
        <f t="shared" si="4"/>
        <v>53.209958506224069</v>
      </c>
      <c r="Q19" s="29"/>
    </row>
    <row r="20" spans="1:17" s="39" customFormat="1" ht="27" customHeight="1" x14ac:dyDescent="0.25">
      <c r="A20" s="3">
        <v>13</v>
      </c>
      <c r="B20" s="2" t="s">
        <v>265</v>
      </c>
      <c r="C20" s="2" t="s">
        <v>24</v>
      </c>
      <c r="D20" s="2" t="s">
        <v>207</v>
      </c>
      <c r="E20" s="3" t="s">
        <v>247</v>
      </c>
      <c r="F20" s="3" t="s">
        <v>248</v>
      </c>
      <c r="G20" s="3">
        <v>10</v>
      </c>
      <c r="H20" s="1">
        <v>42.78</v>
      </c>
      <c r="I20" s="33">
        <v>1</v>
      </c>
      <c r="J20" s="22">
        <f t="shared" si="0"/>
        <v>42.78</v>
      </c>
      <c r="K20" s="100">
        <f t="shared" si="1"/>
        <v>9.7709209911173449</v>
      </c>
      <c r="L20" s="28">
        <v>8</v>
      </c>
      <c r="M20" s="72">
        <f t="shared" si="2"/>
        <v>32</v>
      </c>
      <c r="N20" s="23">
        <v>50</v>
      </c>
      <c r="O20" s="72">
        <f t="shared" si="3"/>
        <v>18.518518518518519</v>
      </c>
      <c r="P20" s="72">
        <f t="shared" si="4"/>
        <v>60.289439509635862</v>
      </c>
      <c r="Q20" s="29" t="s">
        <v>102</v>
      </c>
    </row>
    <row r="21" spans="1:17" s="39" customFormat="1" ht="27" customHeight="1" x14ac:dyDescent="0.25">
      <c r="A21" s="3">
        <v>14</v>
      </c>
      <c r="B21" s="14" t="s">
        <v>594</v>
      </c>
      <c r="C21" s="5" t="s">
        <v>136</v>
      </c>
      <c r="D21" s="9" t="s">
        <v>124</v>
      </c>
      <c r="E21" s="3" t="s">
        <v>579</v>
      </c>
      <c r="F21" s="3" t="s">
        <v>593</v>
      </c>
      <c r="G21" s="3">
        <v>10</v>
      </c>
      <c r="H21" s="3">
        <v>41</v>
      </c>
      <c r="I21" s="22">
        <v>1</v>
      </c>
      <c r="J21" s="22">
        <f t="shared" si="0"/>
        <v>41</v>
      </c>
      <c r="K21" s="100">
        <f t="shared" si="1"/>
        <v>10.195121951219512</v>
      </c>
      <c r="L21" s="28">
        <v>8.5</v>
      </c>
      <c r="M21" s="72">
        <f t="shared" si="2"/>
        <v>34</v>
      </c>
      <c r="N21" s="23">
        <v>35</v>
      </c>
      <c r="O21" s="72">
        <f t="shared" si="3"/>
        <v>12.962962962962964</v>
      </c>
      <c r="P21" s="72">
        <f t="shared" si="4"/>
        <v>57.158084914182474</v>
      </c>
      <c r="Q21" s="24" t="s">
        <v>90</v>
      </c>
    </row>
    <row r="22" spans="1:17" s="39" customFormat="1" ht="27" customHeight="1" x14ac:dyDescent="0.25">
      <c r="A22" s="3">
        <v>15</v>
      </c>
      <c r="B22" s="2" t="s">
        <v>620</v>
      </c>
      <c r="C22" s="2" t="s">
        <v>44</v>
      </c>
      <c r="D22" s="2" t="s">
        <v>45</v>
      </c>
      <c r="E22" s="3" t="s">
        <v>609</v>
      </c>
      <c r="F22" s="3" t="s">
        <v>613</v>
      </c>
      <c r="G22" s="3">
        <v>9</v>
      </c>
      <c r="H22" s="1">
        <v>39.090000000000003</v>
      </c>
      <c r="I22" s="22">
        <v>1</v>
      </c>
      <c r="J22" s="22">
        <f t="shared" si="0"/>
        <v>39.090000000000003</v>
      </c>
      <c r="K22" s="100">
        <f t="shared" si="1"/>
        <v>10.693271936556663</v>
      </c>
      <c r="L22" s="28">
        <v>8</v>
      </c>
      <c r="M22" s="72">
        <f t="shared" si="2"/>
        <v>32</v>
      </c>
      <c r="N22" s="23">
        <v>36</v>
      </c>
      <c r="O22" s="72">
        <f t="shared" si="3"/>
        <v>13.333333333333334</v>
      </c>
      <c r="P22" s="72">
        <f t="shared" si="4"/>
        <v>56.026605269889998</v>
      </c>
      <c r="Q22" s="29" t="s">
        <v>102</v>
      </c>
    </row>
    <row r="23" spans="1:17" s="39" customFormat="1" ht="27" customHeight="1" x14ac:dyDescent="0.25">
      <c r="A23" s="3">
        <v>16</v>
      </c>
      <c r="B23" s="5" t="s">
        <v>29</v>
      </c>
      <c r="C23" s="5" t="s">
        <v>54</v>
      </c>
      <c r="D23" s="5" t="s">
        <v>31</v>
      </c>
      <c r="E23" s="3" t="s">
        <v>25</v>
      </c>
      <c r="F23" s="3" t="s">
        <v>42</v>
      </c>
      <c r="G23" s="3">
        <v>11</v>
      </c>
      <c r="H23" s="1">
        <v>35.799999999999997</v>
      </c>
      <c r="I23" s="22">
        <v>0.9</v>
      </c>
      <c r="J23" s="22">
        <f t="shared" si="0"/>
        <v>39.777777777777771</v>
      </c>
      <c r="K23" s="100">
        <f t="shared" si="1"/>
        <v>10.508379888268157</v>
      </c>
      <c r="L23" s="28">
        <v>6.9</v>
      </c>
      <c r="M23" s="72">
        <f t="shared" si="2"/>
        <v>27.6</v>
      </c>
      <c r="N23" s="23">
        <v>40</v>
      </c>
      <c r="O23" s="72">
        <f t="shared" si="3"/>
        <v>14.814814814814815</v>
      </c>
      <c r="P23" s="72">
        <f t="shared" si="4"/>
        <v>52.923194703082977</v>
      </c>
      <c r="Q23" s="29"/>
    </row>
    <row r="24" spans="1:17" s="39" customFormat="1" ht="27" customHeight="1" x14ac:dyDescent="0.25">
      <c r="A24" s="3">
        <v>17</v>
      </c>
      <c r="B24" s="9" t="s">
        <v>589</v>
      </c>
      <c r="C24" s="9" t="s">
        <v>53</v>
      </c>
      <c r="D24" s="9" t="s">
        <v>590</v>
      </c>
      <c r="E24" s="3" t="s">
        <v>579</v>
      </c>
      <c r="F24" s="3" t="s">
        <v>580</v>
      </c>
      <c r="G24" s="3">
        <v>9</v>
      </c>
      <c r="H24" s="3">
        <v>42</v>
      </c>
      <c r="I24" s="22">
        <v>1</v>
      </c>
      <c r="J24" s="22">
        <f t="shared" si="0"/>
        <v>42</v>
      </c>
      <c r="K24" s="100">
        <f t="shared" si="1"/>
        <v>9.9523809523809526</v>
      </c>
      <c r="L24" s="28">
        <v>8.1999999999999993</v>
      </c>
      <c r="M24" s="72">
        <f t="shared" si="2"/>
        <v>32.799999999999997</v>
      </c>
      <c r="N24" s="23">
        <v>27</v>
      </c>
      <c r="O24" s="72">
        <f t="shared" si="3"/>
        <v>10</v>
      </c>
      <c r="P24" s="72">
        <f t="shared" si="4"/>
        <v>52.752380952380946</v>
      </c>
      <c r="Q24" s="24" t="s">
        <v>102</v>
      </c>
    </row>
    <row r="25" spans="1:17" s="39" customFormat="1" ht="27" customHeight="1" x14ac:dyDescent="0.25">
      <c r="A25" s="3">
        <v>18</v>
      </c>
      <c r="B25" s="2" t="s">
        <v>123</v>
      </c>
      <c r="C25" s="2" t="s">
        <v>44</v>
      </c>
      <c r="D25" s="2" t="s">
        <v>124</v>
      </c>
      <c r="E25" s="3" t="s">
        <v>125</v>
      </c>
      <c r="F25" s="3" t="s">
        <v>126</v>
      </c>
      <c r="G25" s="3">
        <v>9</v>
      </c>
      <c r="H25" s="1">
        <v>42.1</v>
      </c>
      <c r="I25" s="22">
        <v>0.9</v>
      </c>
      <c r="J25" s="22">
        <f t="shared" si="0"/>
        <v>46.777777777777779</v>
      </c>
      <c r="K25" s="100">
        <f t="shared" si="1"/>
        <v>8.9358669833729216</v>
      </c>
      <c r="L25" s="102" t="s">
        <v>642</v>
      </c>
      <c r="M25" s="72">
        <f t="shared" si="2"/>
        <v>34</v>
      </c>
      <c r="N25" s="23">
        <v>26</v>
      </c>
      <c r="O25" s="72">
        <f t="shared" si="3"/>
        <v>9.6296296296296298</v>
      </c>
      <c r="P25" s="72">
        <f t="shared" si="4"/>
        <v>52.565496613002551</v>
      </c>
      <c r="Q25" s="29" t="s">
        <v>90</v>
      </c>
    </row>
    <row r="26" spans="1:17" s="39" customFormat="1" ht="27" customHeight="1" x14ac:dyDescent="0.25">
      <c r="A26" s="3">
        <v>19</v>
      </c>
      <c r="B26" s="2" t="s">
        <v>171</v>
      </c>
      <c r="C26" s="2" t="s">
        <v>136</v>
      </c>
      <c r="D26" s="2" t="s">
        <v>172</v>
      </c>
      <c r="E26" s="3" t="s">
        <v>173</v>
      </c>
      <c r="F26" s="3" t="s">
        <v>165</v>
      </c>
      <c r="G26" s="3">
        <v>10</v>
      </c>
      <c r="H26" s="1">
        <v>30.6</v>
      </c>
      <c r="I26" s="22">
        <v>0.9</v>
      </c>
      <c r="J26" s="22">
        <f t="shared" si="0"/>
        <v>34</v>
      </c>
      <c r="K26" s="100">
        <f t="shared" si="1"/>
        <v>12.294117647058824</v>
      </c>
      <c r="L26" s="28">
        <v>6</v>
      </c>
      <c r="M26" s="72">
        <f t="shared" si="2"/>
        <v>24</v>
      </c>
      <c r="N26" s="23">
        <v>31</v>
      </c>
      <c r="O26" s="72">
        <f t="shared" si="3"/>
        <v>11.481481481481481</v>
      </c>
      <c r="P26" s="72">
        <f t="shared" si="4"/>
        <v>47.775599128540307</v>
      </c>
      <c r="Q26" s="29" t="s">
        <v>90</v>
      </c>
    </row>
    <row r="27" spans="1:17" s="39" customFormat="1" ht="27" customHeight="1" x14ac:dyDescent="0.25">
      <c r="A27" s="3">
        <v>20</v>
      </c>
      <c r="B27" s="15" t="s">
        <v>595</v>
      </c>
      <c r="C27" s="15" t="s">
        <v>596</v>
      </c>
      <c r="D27" s="15" t="s">
        <v>587</v>
      </c>
      <c r="E27" s="3" t="s">
        <v>579</v>
      </c>
      <c r="F27" s="3" t="s">
        <v>593</v>
      </c>
      <c r="G27" s="3">
        <v>11</v>
      </c>
      <c r="H27" s="3">
        <v>42</v>
      </c>
      <c r="I27" s="22">
        <v>1</v>
      </c>
      <c r="J27" s="22">
        <f t="shared" si="0"/>
        <v>42</v>
      </c>
      <c r="K27" s="100">
        <f t="shared" si="1"/>
        <v>9.9523809523809526</v>
      </c>
      <c r="L27" s="28">
        <v>8</v>
      </c>
      <c r="M27" s="72">
        <f t="shared" si="2"/>
        <v>32</v>
      </c>
      <c r="N27" s="23">
        <v>20</v>
      </c>
      <c r="O27" s="72">
        <f t="shared" si="3"/>
        <v>7.4074074074074074</v>
      </c>
      <c r="P27" s="72">
        <f t="shared" si="4"/>
        <v>49.359788359788354</v>
      </c>
      <c r="Q27" s="24"/>
    </row>
    <row r="28" spans="1:17" s="39" customFormat="1" ht="27" customHeight="1" x14ac:dyDescent="0.25">
      <c r="A28" s="3">
        <v>21</v>
      </c>
      <c r="B28" s="2" t="s">
        <v>138</v>
      </c>
      <c r="C28" s="2" t="s">
        <v>44</v>
      </c>
      <c r="D28" s="2" t="s">
        <v>72</v>
      </c>
      <c r="E28" s="3" t="s">
        <v>132</v>
      </c>
      <c r="F28" s="3" t="s">
        <v>133</v>
      </c>
      <c r="G28" s="3">
        <v>9</v>
      </c>
      <c r="H28" s="28">
        <v>84</v>
      </c>
      <c r="I28" s="22">
        <v>0.9</v>
      </c>
      <c r="J28" s="22">
        <f t="shared" si="0"/>
        <v>93.333333333333329</v>
      </c>
      <c r="K28" s="100">
        <f t="shared" si="1"/>
        <v>4.4785714285714286</v>
      </c>
      <c r="L28" s="28">
        <v>12</v>
      </c>
      <c r="M28" s="72">
        <f t="shared" si="2"/>
        <v>48</v>
      </c>
      <c r="N28" s="23">
        <v>9</v>
      </c>
      <c r="O28" s="72">
        <f t="shared" si="3"/>
        <v>3.3333333333333335</v>
      </c>
      <c r="P28" s="72">
        <f t="shared" si="4"/>
        <v>55.811904761904763</v>
      </c>
      <c r="Q28" s="29" t="s">
        <v>102</v>
      </c>
    </row>
    <row r="29" spans="1:17" s="39" customFormat="1" ht="27" customHeight="1" x14ac:dyDescent="0.25">
      <c r="A29" s="3">
        <v>22</v>
      </c>
      <c r="B29" s="3" t="s">
        <v>591</v>
      </c>
      <c r="C29" s="3" t="s">
        <v>188</v>
      </c>
      <c r="D29" s="3" t="s">
        <v>41</v>
      </c>
      <c r="E29" s="3" t="s">
        <v>579</v>
      </c>
      <c r="F29" s="3" t="s">
        <v>580</v>
      </c>
      <c r="G29" s="3">
        <v>9</v>
      </c>
      <c r="H29" s="3">
        <v>43</v>
      </c>
      <c r="I29" s="22">
        <v>1</v>
      </c>
      <c r="J29" s="22">
        <f t="shared" si="0"/>
        <v>43</v>
      </c>
      <c r="K29" s="100">
        <f t="shared" si="1"/>
        <v>9.720930232558139</v>
      </c>
      <c r="L29" s="28">
        <v>7.6</v>
      </c>
      <c r="M29" s="72">
        <f t="shared" si="2"/>
        <v>30.4</v>
      </c>
      <c r="N29" s="23">
        <v>23</v>
      </c>
      <c r="O29" s="72">
        <f t="shared" si="3"/>
        <v>8.518518518518519</v>
      </c>
      <c r="P29" s="72">
        <f t="shared" si="4"/>
        <v>48.639448751076657</v>
      </c>
      <c r="Q29" s="24"/>
    </row>
    <row r="30" spans="1:17" s="39" customFormat="1" ht="27" customHeight="1" x14ac:dyDescent="0.25">
      <c r="A30" s="3">
        <v>23</v>
      </c>
      <c r="B30" s="2" t="s">
        <v>46</v>
      </c>
      <c r="C30" s="2" t="s">
        <v>47</v>
      </c>
      <c r="D30" s="2" t="s">
        <v>48</v>
      </c>
      <c r="E30" s="3" t="s">
        <v>25</v>
      </c>
      <c r="F30" s="3" t="s">
        <v>42</v>
      </c>
      <c r="G30" s="3">
        <v>9</v>
      </c>
      <c r="H30" s="1">
        <v>36.799999999999997</v>
      </c>
      <c r="I30" s="22">
        <v>0.9</v>
      </c>
      <c r="J30" s="22">
        <f t="shared" si="0"/>
        <v>40.888888888888886</v>
      </c>
      <c r="K30" s="100">
        <f t="shared" si="1"/>
        <v>10.222826086956523</v>
      </c>
      <c r="L30" s="28">
        <v>7.7</v>
      </c>
      <c r="M30" s="72">
        <f t="shared" si="2"/>
        <v>30.8</v>
      </c>
      <c r="N30" s="23">
        <v>17</v>
      </c>
      <c r="O30" s="72">
        <f t="shared" si="3"/>
        <v>6.2962962962962967</v>
      </c>
      <c r="P30" s="72">
        <f t="shared" si="4"/>
        <v>47.319122383252825</v>
      </c>
      <c r="Q30" s="29"/>
    </row>
    <row r="31" spans="1:17" s="36" customFormat="1" ht="27" customHeight="1" x14ac:dyDescent="0.3">
      <c r="A31" s="3">
        <v>24</v>
      </c>
      <c r="B31" s="4" t="s">
        <v>227</v>
      </c>
      <c r="C31" s="4" t="s">
        <v>188</v>
      </c>
      <c r="D31" s="4" t="s">
        <v>51</v>
      </c>
      <c r="E31" s="3" t="s">
        <v>226</v>
      </c>
      <c r="F31" s="3" t="s">
        <v>222</v>
      </c>
      <c r="G31" s="3">
        <v>9</v>
      </c>
      <c r="H31" s="3">
        <v>25.6</v>
      </c>
      <c r="I31" s="33">
        <v>1</v>
      </c>
      <c r="J31" s="99">
        <f>H31/I31</f>
        <v>25.6</v>
      </c>
      <c r="K31" s="100">
        <f>40*$H$6/J31</f>
        <v>16.328125</v>
      </c>
      <c r="L31" s="28">
        <v>6.3</v>
      </c>
      <c r="M31" s="72">
        <f>40*L31/$L$6</f>
        <v>25.2</v>
      </c>
      <c r="N31" s="23">
        <v>4.0999999999999996</v>
      </c>
      <c r="O31" s="72">
        <f>20*N31/$N$6</f>
        <v>1.5185185185185186</v>
      </c>
      <c r="P31" s="72">
        <f>K31+M31+O31</f>
        <v>43.046643518518522</v>
      </c>
      <c r="Q31" s="24"/>
    </row>
    <row r="32" spans="1:17" s="39" customFormat="1" ht="27" customHeight="1" x14ac:dyDescent="0.25">
      <c r="A32" s="3">
        <v>25</v>
      </c>
      <c r="B32" s="3" t="s">
        <v>539</v>
      </c>
      <c r="C32" s="3" t="s">
        <v>540</v>
      </c>
      <c r="D32" s="3" t="s">
        <v>71</v>
      </c>
      <c r="E32" s="3" t="s">
        <v>463</v>
      </c>
      <c r="F32" s="3" t="s">
        <v>473</v>
      </c>
      <c r="G32" s="3">
        <v>10</v>
      </c>
      <c r="H32" s="3">
        <v>48.1</v>
      </c>
      <c r="I32" s="22">
        <v>1</v>
      </c>
      <c r="J32" s="22">
        <f t="shared" si="0"/>
        <v>48.1</v>
      </c>
      <c r="K32" s="100">
        <f t="shared" si="1"/>
        <v>8.6902286902286896</v>
      </c>
      <c r="L32" s="28">
        <v>7.2</v>
      </c>
      <c r="M32" s="72">
        <f t="shared" si="2"/>
        <v>28.8</v>
      </c>
      <c r="N32" s="23">
        <v>30</v>
      </c>
      <c r="O32" s="72">
        <f t="shared" si="3"/>
        <v>11.111111111111111</v>
      </c>
      <c r="P32" s="73">
        <f t="shared" si="4"/>
        <v>48.601339801339805</v>
      </c>
      <c r="Q32" s="24"/>
    </row>
    <row r="33" spans="1:17" s="39" customFormat="1" ht="27" customHeight="1" x14ac:dyDescent="0.25">
      <c r="A33" s="3">
        <v>26</v>
      </c>
      <c r="B33" s="16" t="s">
        <v>539</v>
      </c>
      <c r="C33" s="16" t="s">
        <v>302</v>
      </c>
      <c r="D33" s="16" t="s">
        <v>71</v>
      </c>
      <c r="E33" s="3" t="s">
        <v>463</v>
      </c>
      <c r="F33" s="3" t="s">
        <v>473</v>
      </c>
      <c r="G33" s="3">
        <v>10</v>
      </c>
      <c r="H33" s="3">
        <v>44.6</v>
      </c>
      <c r="I33" s="22">
        <v>1</v>
      </c>
      <c r="J33" s="22">
        <f t="shared" si="0"/>
        <v>44.6</v>
      </c>
      <c r="K33" s="100">
        <f t="shared" si="1"/>
        <v>9.3721973094170394</v>
      </c>
      <c r="L33" s="28">
        <v>6.8</v>
      </c>
      <c r="M33" s="72">
        <f t="shared" si="2"/>
        <v>27.2</v>
      </c>
      <c r="N33" s="23">
        <v>28</v>
      </c>
      <c r="O33" s="72">
        <f t="shared" si="3"/>
        <v>10.37037037037037</v>
      </c>
      <c r="P33" s="73">
        <f t="shared" si="4"/>
        <v>46.942567679787402</v>
      </c>
      <c r="Q33" s="24"/>
    </row>
    <row r="34" spans="1:17" s="39" customFormat="1" ht="27" customHeight="1" x14ac:dyDescent="0.25">
      <c r="A34" s="3">
        <v>27</v>
      </c>
      <c r="B34" s="4" t="s">
        <v>617</v>
      </c>
      <c r="C34" s="4" t="s">
        <v>618</v>
      </c>
      <c r="D34" s="4" t="s">
        <v>71</v>
      </c>
      <c r="E34" s="3" t="s">
        <v>609</v>
      </c>
      <c r="F34" s="3" t="s">
        <v>613</v>
      </c>
      <c r="G34" s="3">
        <v>9</v>
      </c>
      <c r="H34" s="1">
        <v>43.95</v>
      </c>
      <c r="I34" s="22">
        <v>1</v>
      </c>
      <c r="J34" s="22">
        <f t="shared" si="0"/>
        <v>43.95</v>
      </c>
      <c r="K34" s="100">
        <f t="shared" si="1"/>
        <v>9.5108077360637076</v>
      </c>
      <c r="L34" s="28">
        <v>6.2</v>
      </c>
      <c r="M34" s="72">
        <f t="shared" si="2"/>
        <v>24.8</v>
      </c>
      <c r="N34" s="23">
        <v>33</v>
      </c>
      <c r="O34" s="72">
        <f t="shared" si="3"/>
        <v>12.222222222222221</v>
      </c>
      <c r="P34" s="72">
        <f t="shared" si="4"/>
        <v>46.53302995828593</v>
      </c>
      <c r="Q34" s="29" t="s">
        <v>102</v>
      </c>
    </row>
    <row r="35" spans="1:17" s="39" customFormat="1" ht="27" customHeight="1" x14ac:dyDescent="0.25">
      <c r="A35" s="3">
        <v>28</v>
      </c>
      <c r="B35" s="2" t="s">
        <v>454</v>
      </c>
      <c r="C35" s="2" t="s">
        <v>53</v>
      </c>
      <c r="D35" s="2" t="s">
        <v>41</v>
      </c>
      <c r="E35" s="3" t="s">
        <v>439</v>
      </c>
      <c r="F35" s="3" t="s">
        <v>440</v>
      </c>
      <c r="G35" s="3">
        <v>9</v>
      </c>
      <c r="H35" s="1">
        <v>57.3</v>
      </c>
      <c r="I35" s="22">
        <v>1</v>
      </c>
      <c r="J35" s="22">
        <f t="shared" si="0"/>
        <v>57.3</v>
      </c>
      <c r="K35" s="100">
        <f t="shared" si="1"/>
        <v>7.2949389179755677</v>
      </c>
      <c r="L35" s="28">
        <v>9.5</v>
      </c>
      <c r="M35" s="72">
        <f t="shared" si="2"/>
        <v>38</v>
      </c>
      <c r="N35" s="23">
        <v>8.5</v>
      </c>
      <c r="O35" s="72">
        <f t="shared" si="3"/>
        <v>3.1481481481481484</v>
      </c>
      <c r="P35" s="72">
        <f t="shared" si="4"/>
        <v>48.443087066123717</v>
      </c>
      <c r="Q35" s="29"/>
    </row>
    <row r="36" spans="1:17" s="39" customFormat="1" ht="27" customHeight="1" x14ac:dyDescent="0.25">
      <c r="A36" s="3">
        <v>29</v>
      </c>
      <c r="B36" s="5" t="s">
        <v>592</v>
      </c>
      <c r="C36" s="5" t="s">
        <v>136</v>
      </c>
      <c r="D36" s="5" t="s">
        <v>51</v>
      </c>
      <c r="E36" s="3" t="s">
        <v>579</v>
      </c>
      <c r="F36" s="3" t="s">
        <v>593</v>
      </c>
      <c r="G36" s="3">
        <v>10</v>
      </c>
      <c r="H36" s="3">
        <v>48</v>
      </c>
      <c r="I36" s="22">
        <v>1</v>
      </c>
      <c r="J36" s="22">
        <f t="shared" si="0"/>
        <v>48</v>
      </c>
      <c r="K36" s="100">
        <f t="shared" si="1"/>
        <v>8.7083333333333339</v>
      </c>
      <c r="L36" s="28">
        <v>7.3</v>
      </c>
      <c r="M36" s="72">
        <f t="shared" si="2"/>
        <v>29.2</v>
      </c>
      <c r="N36" s="23">
        <v>21</v>
      </c>
      <c r="O36" s="72">
        <f t="shared" si="3"/>
        <v>7.7777777777777777</v>
      </c>
      <c r="P36" s="73">
        <f t="shared" si="4"/>
        <v>45.68611111111111</v>
      </c>
      <c r="Q36" s="24"/>
    </row>
    <row r="37" spans="1:17" s="39" customFormat="1" ht="27" customHeight="1" x14ac:dyDescent="0.25">
      <c r="A37" s="3">
        <v>30</v>
      </c>
      <c r="B37" s="16" t="s">
        <v>548</v>
      </c>
      <c r="C37" s="16" t="s">
        <v>549</v>
      </c>
      <c r="D37" s="16" t="s">
        <v>550</v>
      </c>
      <c r="E37" s="3" t="s">
        <v>463</v>
      </c>
      <c r="F37" s="3" t="s">
        <v>473</v>
      </c>
      <c r="G37" s="3" t="s">
        <v>551</v>
      </c>
      <c r="H37" s="3">
        <v>48.3</v>
      </c>
      <c r="I37" s="22">
        <v>1</v>
      </c>
      <c r="J37" s="22">
        <f t="shared" si="0"/>
        <v>48.3</v>
      </c>
      <c r="K37" s="100">
        <f t="shared" si="1"/>
        <v>8.6542443064182208</v>
      </c>
      <c r="L37" s="28">
        <v>7</v>
      </c>
      <c r="M37" s="72">
        <f t="shared" si="2"/>
        <v>28</v>
      </c>
      <c r="N37" s="23">
        <v>24</v>
      </c>
      <c r="O37" s="72">
        <f t="shared" si="3"/>
        <v>8.8888888888888893</v>
      </c>
      <c r="P37" s="73">
        <f t="shared" si="4"/>
        <v>45.543133195307107</v>
      </c>
      <c r="Q37" s="24"/>
    </row>
    <row r="38" spans="1:17" s="39" customFormat="1" ht="27" customHeight="1" x14ac:dyDescent="0.25">
      <c r="A38" s="3">
        <v>31</v>
      </c>
      <c r="B38" s="4" t="s">
        <v>455</v>
      </c>
      <c r="C38" s="2" t="s">
        <v>53</v>
      </c>
      <c r="D38" s="4" t="s">
        <v>71</v>
      </c>
      <c r="E38" s="3" t="s">
        <v>439</v>
      </c>
      <c r="F38" s="3" t="s">
        <v>440</v>
      </c>
      <c r="G38" s="3">
        <v>10</v>
      </c>
      <c r="H38" s="1">
        <v>57.3</v>
      </c>
      <c r="I38" s="22">
        <v>1</v>
      </c>
      <c r="J38" s="22">
        <f t="shared" si="0"/>
        <v>57.3</v>
      </c>
      <c r="K38" s="100">
        <f t="shared" si="1"/>
        <v>7.2949389179755677</v>
      </c>
      <c r="L38" s="28">
        <v>9.5</v>
      </c>
      <c r="M38" s="72">
        <f t="shared" si="2"/>
        <v>38</v>
      </c>
      <c r="N38" s="23">
        <v>4.8</v>
      </c>
      <c r="O38" s="72">
        <f t="shared" si="3"/>
        <v>1.7777777777777777</v>
      </c>
      <c r="P38" s="72">
        <f t="shared" si="4"/>
        <v>47.07271669575335</v>
      </c>
      <c r="Q38" s="29"/>
    </row>
    <row r="39" spans="1:17" s="80" customFormat="1" ht="27" customHeight="1" x14ac:dyDescent="0.3">
      <c r="A39" s="3">
        <v>32</v>
      </c>
      <c r="B39" s="2" t="s">
        <v>456</v>
      </c>
      <c r="C39" s="2" t="s">
        <v>53</v>
      </c>
      <c r="D39" s="2" t="s">
        <v>394</v>
      </c>
      <c r="E39" s="8" t="s">
        <v>439</v>
      </c>
      <c r="F39" s="3" t="s">
        <v>440</v>
      </c>
      <c r="G39" s="3">
        <v>10</v>
      </c>
      <c r="H39" s="1">
        <v>58.7</v>
      </c>
      <c r="I39" s="22">
        <v>1</v>
      </c>
      <c r="J39" s="22">
        <f t="shared" si="0"/>
        <v>58.7</v>
      </c>
      <c r="K39" s="100">
        <f t="shared" si="1"/>
        <v>7.1209540034071548</v>
      </c>
      <c r="L39" s="28">
        <v>9.5</v>
      </c>
      <c r="M39" s="72">
        <f t="shared" si="2"/>
        <v>38</v>
      </c>
      <c r="N39" s="23">
        <v>4.8</v>
      </c>
      <c r="O39" s="72">
        <f t="shared" si="3"/>
        <v>1.7777777777777777</v>
      </c>
      <c r="P39" s="72">
        <f t="shared" si="4"/>
        <v>46.898731781184935</v>
      </c>
      <c r="Q39" s="29"/>
    </row>
    <row r="40" spans="1:17" s="80" customFormat="1" ht="27" customHeight="1" x14ac:dyDescent="0.3">
      <c r="A40" s="3">
        <v>33</v>
      </c>
      <c r="B40" s="3" t="s">
        <v>562</v>
      </c>
      <c r="C40" s="3" t="s">
        <v>563</v>
      </c>
      <c r="D40" s="3" t="s">
        <v>87</v>
      </c>
      <c r="E40" s="8" t="s">
        <v>463</v>
      </c>
      <c r="F40" s="3" t="s">
        <v>488</v>
      </c>
      <c r="G40" s="3">
        <v>11</v>
      </c>
      <c r="H40" s="3">
        <v>54.3</v>
      </c>
      <c r="I40" s="22">
        <v>1</v>
      </c>
      <c r="J40" s="22">
        <f t="shared" ref="J40:J71" si="5">H40/I40</f>
        <v>54.3</v>
      </c>
      <c r="K40" s="100">
        <f t="shared" ref="K40:K71" si="6">40*$H$6/J40</f>
        <v>7.6979742173112342</v>
      </c>
      <c r="L40" s="28">
        <v>7</v>
      </c>
      <c r="M40" s="72">
        <f t="shared" ref="M40:M71" si="7">40*L40/$L$6</f>
        <v>28</v>
      </c>
      <c r="N40" s="23">
        <v>28</v>
      </c>
      <c r="O40" s="72">
        <f t="shared" ref="O40:O71" si="8">20*N40/$N$6</f>
        <v>10.37037037037037</v>
      </c>
      <c r="P40" s="73">
        <f t="shared" ref="P40:P71" si="9">K40+M40+O40</f>
        <v>46.068344587681608</v>
      </c>
      <c r="Q40" s="24"/>
    </row>
    <row r="41" spans="1:17" s="80" customFormat="1" ht="27" customHeight="1" x14ac:dyDescent="0.3">
      <c r="A41" s="3">
        <v>34</v>
      </c>
      <c r="B41" s="4" t="s">
        <v>585</v>
      </c>
      <c r="C41" s="4" t="s">
        <v>586</v>
      </c>
      <c r="D41" s="4" t="s">
        <v>587</v>
      </c>
      <c r="E41" s="8" t="s">
        <v>579</v>
      </c>
      <c r="F41" s="3" t="s">
        <v>580</v>
      </c>
      <c r="G41" s="3">
        <v>9</v>
      </c>
      <c r="H41" s="3">
        <v>45</v>
      </c>
      <c r="I41" s="22">
        <v>1</v>
      </c>
      <c r="J41" s="22">
        <f t="shared" si="5"/>
        <v>45</v>
      </c>
      <c r="K41" s="100">
        <f t="shared" si="6"/>
        <v>9.2888888888888896</v>
      </c>
      <c r="L41" s="28">
        <v>6.5</v>
      </c>
      <c r="M41" s="72">
        <f t="shared" si="7"/>
        <v>26</v>
      </c>
      <c r="N41" s="23">
        <v>23</v>
      </c>
      <c r="O41" s="72">
        <f t="shared" si="8"/>
        <v>8.518518518518519</v>
      </c>
      <c r="P41" s="73">
        <f t="shared" si="9"/>
        <v>43.80740740740741</v>
      </c>
      <c r="Q41" s="24"/>
    </row>
    <row r="42" spans="1:17" s="80" customFormat="1" ht="27" customHeight="1" x14ac:dyDescent="0.3">
      <c r="A42" s="3">
        <v>35</v>
      </c>
      <c r="B42" s="9" t="s">
        <v>223</v>
      </c>
      <c r="C42" s="9" t="s">
        <v>224</v>
      </c>
      <c r="D42" s="9" t="s">
        <v>225</v>
      </c>
      <c r="E42" s="8" t="s">
        <v>226</v>
      </c>
      <c r="F42" s="3" t="s">
        <v>222</v>
      </c>
      <c r="G42" s="3">
        <v>9</v>
      </c>
      <c r="H42" s="28">
        <v>26.5</v>
      </c>
      <c r="I42" s="33">
        <v>1</v>
      </c>
      <c r="J42" s="22">
        <f t="shared" si="5"/>
        <v>26.5</v>
      </c>
      <c r="K42" s="100">
        <f t="shared" si="6"/>
        <v>15.773584905660377</v>
      </c>
      <c r="L42" s="28">
        <v>4.2</v>
      </c>
      <c r="M42" s="72">
        <f t="shared" si="7"/>
        <v>16.8</v>
      </c>
      <c r="N42" s="23">
        <v>5.2</v>
      </c>
      <c r="O42" s="72">
        <f t="shared" si="8"/>
        <v>1.9259259259259258</v>
      </c>
      <c r="P42" s="72">
        <f t="shared" si="9"/>
        <v>34.499510831586299</v>
      </c>
      <c r="Q42" s="24"/>
    </row>
    <row r="43" spans="1:17" s="80" customFormat="1" ht="27" customHeight="1" x14ac:dyDescent="0.3">
      <c r="A43" s="3">
        <v>36</v>
      </c>
      <c r="B43" s="2" t="s">
        <v>49</v>
      </c>
      <c r="C43" s="2" t="s">
        <v>50</v>
      </c>
      <c r="D43" s="2" t="s">
        <v>51</v>
      </c>
      <c r="E43" s="8" t="s">
        <v>25</v>
      </c>
      <c r="F43" s="3" t="s">
        <v>42</v>
      </c>
      <c r="G43" s="3">
        <v>10</v>
      </c>
      <c r="H43" s="1">
        <v>37.799999999999997</v>
      </c>
      <c r="I43" s="22">
        <v>0.9</v>
      </c>
      <c r="J43" s="22">
        <f t="shared" si="5"/>
        <v>41.999999999999993</v>
      </c>
      <c r="K43" s="100">
        <f t="shared" si="6"/>
        <v>9.9523809523809543</v>
      </c>
      <c r="L43" s="28">
        <v>6</v>
      </c>
      <c r="M43" s="72">
        <f t="shared" si="7"/>
        <v>24</v>
      </c>
      <c r="N43" s="23">
        <v>21</v>
      </c>
      <c r="O43" s="72">
        <f t="shared" si="8"/>
        <v>7.7777777777777777</v>
      </c>
      <c r="P43" s="72">
        <f t="shared" si="9"/>
        <v>41.730158730158735</v>
      </c>
      <c r="Q43" s="29"/>
    </row>
    <row r="44" spans="1:17" s="80" customFormat="1" ht="27" customHeight="1" x14ac:dyDescent="0.3">
      <c r="A44" s="3">
        <v>37</v>
      </c>
      <c r="B44" s="6" t="s">
        <v>266</v>
      </c>
      <c r="C44" s="6" t="s">
        <v>40</v>
      </c>
      <c r="D44" s="2" t="s">
        <v>69</v>
      </c>
      <c r="E44" s="8" t="s">
        <v>247</v>
      </c>
      <c r="F44" s="3" t="s">
        <v>248</v>
      </c>
      <c r="G44" s="3">
        <v>9</v>
      </c>
      <c r="H44" s="1">
        <v>42.52</v>
      </c>
      <c r="I44" s="33">
        <v>1</v>
      </c>
      <c r="J44" s="22">
        <f t="shared" si="5"/>
        <v>42.52</v>
      </c>
      <c r="K44" s="100">
        <f t="shared" si="6"/>
        <v>9.8306679209783621</v>
      </c>
      <c r="L44" s="28">
        <v>6</v>
      </c>
      <c r="M44" s="72">
        <f t="shared" si="7"/>
        <v>24</v>
      </c>
      <c r="N44" s="23">
        <v>21</v>
      </c>
      <c r="O44" s="72">
        <f t="shared" si="8"/>
        <v>7.7777777777777777</v>
      </c>
      <c r="P44" s="72">
        <f t="shared" si="9"/>
        <v>41.608445698756142</v>
      </c>
      <c r="Q44" s="29" t="s">
        <v>93</v>
      </c>
    </row>
    <row r="45" spans="1:17" s="81" customFormat="1" ht="27" customHeight="1" x14ac:dyDescent="0.25">
      <c r="A45" s="3">
        <v>38</v>
      </c>
      <c r="B45" s="9" t="s">
        <v>588</v>
      </c>
      <c r="C45" s="9" t="s">
        <v>188</v>
      </c>
      <c r="D45" s="9" t="s">
        <v>172</v>
      </c>
      <c r="E45" s="8" t="s">
        <v>579</v>
      </c>
      <c r="F45" s="3" t="s">
        <v>580</v>
      </c>
      <c r="G45" s="3">
        <v>9</v>
      </c>
      <c r="H45" s="3">
        <v>46</v>
      </c>
      <c r="I45" s="22">
        <v>1</v>
      </c>
      <c r="J45" s="22">
        <f t="shared" si="5"/>
        <v>46</v>
      </c>
      <c r="K45" s="100">
        <f t="shared" si="6"/>
        <v>9.0869565217391308</v>
      </c>
      <c r="L45" s="28">
        <v>6.5</v>
      </c>
      <c r="M45" s="72">
        <f t="shared" si="7"/>
        <v>26</v>
      </c>
      <c r="N45" s="23">
        <v>19</v>
      </c>
      <c r="O45" s="72">
        <f t="shared" si="8"/>
        <v>7.0370370370370372</v>
      </c>
      <c r="P45" s="73">
        <f t="shared" si="9"/>
        <v>42.123993558776171</v>
      </c>
      <c r="Q45" s="24"/>
    </row>
    <row r="46" spans="1:17" s="36" customFormat="1" ht="27" customHeight="1" x14ac:dyDescent="0.3">
      <c r="A46" s="3">
        <v>39</v>
      </c>
      <c r="B46" s="16" t="s">
        <v>555</v>
      </c>
      <c r="C46" s="16" t="s">
        <v>40</v>
      </c>
      <c r="D46" s="16" t="s">
        <v>190</v>
      </c>
      <c r="E46" s="8" t="s">
        <v>463</v>
      </c>
      <c r="F46" s="3" t="s">
        <v>473</v>
      </c>
      <c r="G46" s="3" t="s">
        <v>542</v>
      </c>
      <c r="H46" s="3">
        <v>48.6</v>
      </c>
      <c r="I46" s="22">
        <v>1</v>
      </c>
      <c r="J46" s="22">
        <f t="shared" si="5"/>
        <v>48.6</v>
      </c>
      <c r="K46" s="100">
        <f t="shared" si="6"/>
        <v>8.6008230452674894</v>
      </c>
      <c r="L46" s="28">
        <v>6</v>
      </c>
      <c r="M46" s="72">
        <f t="shared" si="7"/>
        <v>24</v>
      </c>
      <c r="N46" s="30">
        <v>27</v>
      </c>
      <c r="O46" s="72">
        <f t="shared" si="8"/>
        <v>10</v>
      </c>
      <c r="P46" s="73">
        <f t="shared" si="9"/>
        <v>42.600823045267489</v>
      </c>
      <c r="Q46" s="24"/>
    </row>
    <row r="47" spans="1:17" s="36" customFormat="1" ht="27" customHeight="1" x14ac:dyDescent="0.3">
      <c r="A47" s="3">
        <v>40</v>
      </c>
      <c r="B47" s="16" t="s">
        <v>359</v>
      </c>
      <c r="C47" s="16" t="s">
        <v>496</v>
      </c>
      <c r="D47" s="16" t="s">
        <v>72</v>
      </c>
      <c r="E47" s="8" t="s">
        <v>463</v>
      </c>
      <c r="F47" s="3" t="s">
        <v>473</v>
      </c>
      <c r="G47" s="3" t="s">
        <v>542</v>
      </c>
      <c r="H47" s="3">
        <v>51.3</v>
      </c>
      <c r="I47" s="22">
        <v>1</v>
      </c>
      <c r="J47" s="22">
        <f t="shared" si="5"/>
        <v>51.3</v>
      </c>
      <c r="K47" s="100">
        <f t="shared" si="6"/>
        <v>8.1481481481481488</v>
      </c>
      <c r="L47" s="28">
        <v>5.0999999999999996</v>
      </c>
      <c r="M47" s="72">
        <f t="shared" si="7"/>
        <v>20.399999999999999</v>
      </c>
      <c r="N47" s="30">
        <v>39</v>
      </c>
      <c r="O47" s="72">
        <f t="shared" si="8"/>
        <v>14.444444444444445</v>
      </c>
      <c r="P47" s="73">
        <f t="shared" si="9"/>
        <v>42.992592592592594</v>
      </c>
      <c r="Q47" s="24"/>
    </row>
    <row r="48" spans="1:17" s="36" customFormat="1" ht="27" customHeight="1" x14ac:dyDescent="0.3">
      <c r="A48" s="3">
        <v>41</v>
      </c>
      <c r="B48" s="2" t="s">
        <v>619</v>
      </c>
      <c r="C48" s="2" t="s">
        <v>142</v>
      </c>
      <c r="D48" s="2" t="s">
        <v>590</v>
      </c>
      <c r="E48" s="8" t="s">
        <v>609</v>
      </c>
      <c r="F48" s="3" t="s">
        <v>613</v>
      </c>
      <c r="G48" s="3">
        <v>9</v>
      </c>
      <c r="H48" s="1">
        <v>74.400000000000006</v>
      </c>
      <c r="I48" s="22">
        <v>1</v>
      </c>
      <c r="J48" s="22">
        <f t="shared" si="5"/>
        <v>74.400000000000006</v>
      </c>
      <c r="K48" s="100">
        <f t="shared" si="6"/>
        <v>5.618279569892473</v>
      </c>
      <c r="L48" s="28">
        <v>6.7</v>
      </c>
      <c r="M48" s="72">
        <f t="shared" si="7"/>
        <v>26.8</v>
      </c>
      <c r="N48" s="23">
        <v>36</v>
      </c>
      <c r="O48" s="72">
        <f t="shared" si="8"/>
        <v>13.333333333333334</v>
      </c>
      <c r="P48" s="72">
        <f t="shared" si="9"/>
        <v>45.751612903225812</v>
      </c>
      <c r="Q48" s="29"/>
    </row>
    <row r="49" spans="1:17" s="36" customFormat="1" ht="27" customHeight="1" x14ac:dyDescent="0.3">
      <c r="A49" s="3">
        <v>42</v>
      </c>
      <c r="B49" s="3" t="s">
        <v>139</v>
      </c>
      <c r="C49" s="3" t="s">
        <v>67</v>
      </c>
      <c r="D49" s="3" t="s">
        <v>140</v>
      </c>
      <c r="E49" s="8" t="s">
        <v>132</v>
      </c>
      <c r="F49" s="3" t="s">
        <v>133</v>
      </c>
      <c r="G49" s="3">
        <v>9</v>
      </c>
      <c r="H49" s="28">
        <v>90</v>
      </c>
      <c r="I49" s="22">
        <v>0.9</v>
      </c>
      <c r="J49" s="22">
        <f t="shared" si="5"/>
        <v>100</v>
      </c>
      <c r="K49" s="100">
        <f t="shared" si="6"/>
        <v>4.18</v>
      </c>
      <c r="L49" s="28">
        <v>10</v>
      </c>
      <c r="M49" s="72">
        <f t="shared" si="7"/>
        <v>40</v>
      </c>
      <c r="N49" s="23">
        <v>9</v>
      </c>
      <c r="O49" s="72">
        <f t="shared" si="8"/>
        <v>3.3333333333333335</v>
      </c>
      <c r="P49" s="72">
        <f t="shared" si="9"/>
        <v>47.513333333333335</v>
      </c>
      <c r="Q49" s="29"/>
    </row>
    <row r="50" spans="1:17" s="36" customFormat="1" ht="27" customHeight="1" x14ac:dyDescent="0.3">
      <c r="A50" s="3">
        <v>43</v>
      </c>
      <c r="B50" s="5" t="s">
        <v>141</v>
      </c>
      <c r="C50" s="5" t="s">
        <v>142</v>
      </c>
      <c r="D50" s="5" t="s">
        <v>143</v>
      </c>
      <c r="E50" s="8" t="s">
        <v>132</v>
      </c>
      <c r="F50" s="3" t="s">
        <v>133</v>
      </c>
      <c r="G50" s="3">
        <v>9</v>
      </c>
      <c r="H50" s="28">
        <v>90</v>
      </c>
      <c r="I50" s="22">
        <v>0.9</v>
      </c>
      <c r="J50" s="22">
        <f t="shared" si="5"/>
        <v>100</v>
      </c>
      <c r="K50" s="100">
        <f t="shared" si="6"/>
        <v>4.18</v>
      </c>
      <c r="L50" s="28">
        <v>10</v>
      </c>
      <c r="M50" s="72">
        <f t="shared" si="7"/>
        <v>40</v>
      </c>
      <c r="N50" s="30">
        <v>9</v>
      </c>
      <c r="O50" s="72">
        <f t="shared" si="8"/>
        <v>3.3333333333333335</v>
      </c>
      <c r="P50" s="72">
        <f t="shared" si="9"/>
        <v>47.513333333333335</v>
      </c>
      <c r="Q50" s="29"/>
    </row>
    <row r="51" spans="1:17" s="36" customFormat="1" ht="27" customHeight="1" x14ac:dyDescent="0.3">
      <c r="A51" s="3">
        <v>44</v>
      </c>
      <c r="B51" s="3" t="s">
        <v>545</v>
      </c>
      <c r="C51" s="3" t="s">
        <v>546</v>
      </c>
      <c r="D51" s="3" t="s">
        <v>547</v>
      </c>
      <c r="E51" s="8" t="s">
        <v>463</v>
      </c>
      <c r="F51" s="3" t="s">
        <v>464</v>
      </c>
      <c r="G51" s="3" t="s">
        <v>544</v>
      </c>
      <c r="H51" s="3">
        <v>50.1</v>
      </c>
      <c r="I51" s="22">
        <v>1</v>
      </c>
      <c r="J51" s="22">
        <f t="shared" si="5"/>
        <v>50.1</v>
      </c>
      <c r="K51" s="100">
        <f t="shared" si="6"/>
        <v>8.3433133732534923</v>
      </c>
      <c r="L51" s="28">
        <v>5</v>
      </c>
      <c r="M51" s="72">
        <f t="shared" si="7"/>
        <v>20</v>
      </c>
      <c r="N51" s="23">
        <v>37</v>
      </c>
      <c r="O51" s="72">
        <f t="shared" si="8"/>
        <v>13.703703703703704</v>
      </c>
      <c r="P51" s="73">
        <f t="shared" si="9"/>
        <v>42.047017076957196</v>
      </c>
      <c r="Q51" s="24"/>
    </row>
    <row r="52" spans="1:17" s="36" customFormat="1" ht="27" customHeight="1" x14ac:dyDescent="0.3">
      <c r="A52" s="3">
        <v>45</v>
      </c>
      <c r="B52" s="3" t="s">
        <v>268</v>
      </c>
      <c r="C52" s="3" t="s">
        <v>269</v>
      </c>
      <c r="D52" s="3" t="s">
        <v>72</v>
      </c>
      <c r="E52" s="8" t="s">
        <v>247</v>
      </c>
      <c r="F52" s="3" t="s">
        <v>248</v>
      </c>
      <c r="G52" s="3">
        <v>9</v>
      </c>
      <c r="H52" s="1">
        <v>72.37</v>
      </c>
      <c r="I52" s="33">
        <v>1</v>
      </c>
      <c r="J52" s="22">
        <f t="shared" si="5"/>
        <v>72.37</v>
      </c>
      <c r="K52" s="100">
        <f t="shared" si="6"/>
        <v>5.7758739809313244</v>
      </c>
      <c r="L52" s="28">
        <v>7</v>
      </c>
      <c r="M52" s="72">
        <f t="shared" si="7"/>
        <v>28</v>
      </c>
      <c r="N52" s="23">
        <v>30</v>
      </c>
      <c r="O52" s="72">
        <f t="shared" si="8"/>
        <v>11.111111111111111</v>
      </c>
      <c r="P52" s="72">
        <f t="shared" si="9"/>
        <v>44.886985092042437</v>
      </c>
      <c r="Q52" s="29" t="s">
        <v>93</v>
      </c>
    </row>
    <row r="53" spans="1:17" s="39" customFormat="1" ht="27" customHeight="1" x14ac:dyDescent="0.25">
      <c r="A53" s="3">
        <v>46</v>
      </c>
      <c r="B53" s="3" t="s">
        <v>556</v>
      </c>
      <c r="C53" s="3" t="s">
        <v>269</v>
      </c>
      <c r="D53" s="3" t="s">
        <v>140</v>
      </c>
      <c r="E53" s="8" t="s">
        <v>463</v>
      </c>
      <c r="F53" s="3" t="s">
        <v>464</v>
      </c>
      <c r="G53" s="3" t="s">
        <v>544</v>
      </c>
      <c r="H53" s="3">
        <v>61.3</v>
      </c>
      <c r="I53" s="22">
        <v>1</v>
      </c>
      <c r="J53" s="22">
        <f t="shared" si="5"/>
        <v>61.3</v>
      </c>
      <c r="K53" s="100">
        <f t="shared" si="6"/>
        <v>6.8189233278955959</v>
      </c>
      <c r="L53" s="28">
        <v>6</v>
      </c>
      <c r="M53" s="72">
        <f t="shared" si="7"/>
        <v>24</v>
      </c>
      <c r="N53" s="23">
        <v>31</v>
      </c>
      <c r="O53" s="72">
        <f t="shared" si="8"/>
        <v>11.481481481481481</v>
      </c>
      <c r="P53" s="73">
        <f t="shared" si="9"/>
        <v>42.300404809377078</v>
      </c>
      <c r="Q53" s="24"/>
    </row>
    <row r="54" spans="1:17" s="39" customFormat="1" ht="27" customHeight="1" x14ac:dyDescent="0.25">
      <c r="A54" s="3">
        <v>47</v>
      </c>
      <c r="B54" s="9" t="s">
        <v>584</v>
      </c>
      <c r="C54" s="9" t="s">
        <v>105</v>
      </c>
      <c r="D54" s="9" t="s">
        <v>106</v>
      </c>
      <c r="E54" s="8" t="s">
        <v>579</v>
      </c>
      <c r="F54" s="3" t="s">
        <v>580</v>
      </c>
      <c r="G54" s="3">
        <v>9</v>
      </c>
      <c r="H54" s="3">
        <v>53</v>
      </c>
      <c r="I54" s="22">
        <v>1</v>
      </c>
      <c r="J54" s="22">
        <f t="shared" si="5"/>
        <v>53</v>
      </c>
      <c r="K54" s="100">
        <f t="shared" si="6"/>
        <v>7.8867924528301883</v>
      </c>
      <c r="L54" s="28">
        <v>6.3</v>
      </c>
      <c r="M54" s="72">
        <f t="shared" si="7"/>
        <v>25.2</v>
      </c>
      <c r="N54" s="23">
        <v>16</v>
      </c>
      <c r="O54" s="72">
        <f t="shared" si="8"/>
        <v>5.9259259259259256</v>
      </c>
      <c r="P54" s="73">
        <f t="shared" si="9"/>
        <v>39.012718378756112</v>
      </c>
      <c r="Q54" s="24"/>
    </row>
    <row r="55" spans="1:17" s="39" customFormat="1" ht="27" customHeight="1" x14ac:dyDescent="0.25">
      <c r="A55" s="3">
        <v>48</v>
      </c>
      <c r="B55" s="5" t="s">
        <v>622</v>
      </c>
      <c r="C55" s="5" t="s">
        <v>99</v>
      </c>
      <c r="D55" s="5" t="s">
        <v>41</v>
      </c>
      <c r="E55" s="8" t="s">
        <v>609</v>
      </c>
      <c r="F55" s="3" t="s">
        <v>613</v>
      </c>
      <c r="G55" s="3">
        <v>10</v>
      </c>
      <c r="H55" s="1">
        <v>72.14</v>
      </c>
      <c r="I55" s="22">
        <v>1</v>
      </c>
      <c r="J55" s="22">
        <f t="shared" si="5"/>
        <v>72.14</v>
      </c>
      <c r="K55" s="100">
        <f t="shared" si="6"/>
        <v>5.7942888827280292</v>
      </c>
      <c r="L55" s="28">
        <v>6.4</v>
      </c>
      <c r="M55" s="72">
        <f t="shared" si="7"/>
        <v>25.6</v>
      </c>
      <c r="N55" s="23">
        <v>27</v>
      </c>
      <c r="O55" s="72">
        <f t="shared" si="8"/>
        <v>10</v>
      </c>
      <c r="P55" s="72">
        <f t="shared" si="9"/>
        <v>41.394288882728034</v>
      </c>
      <c r="Q55" s="29"/>
    </row>
    <row r="56" spans="1:17" s="39" customFormat="1" ht="27" customHeight="1" x14ac:dyDescent="0.25">
      <c r="A56" s="3">
        <v>49</v>
      </c>
      <c r="B56" s="2" t="s">
        <v>270</v>
      </c>
      <c r="C56" s="2" t="s">
        <v>271</v>
      </c>
      <c r="D56" s="2" t="s">
        <v>69</v>
      </c>
      <c r="E56" s="8" t="s">
        <v>247</v>
      </c>
      <c r="F56" s="3" t="s">
        <v>248</v>
      </c>
      <c r="G56" s="3">
        <v>10</v>
      </c>
      <c r="H56" s="1">
        <v>95.8</v>
      </c>
      <c r="I56" s="33">
        <v>1</v>
      </c>
      <c r="J56" s="22">
        <f t="shared" si="5"/>
        <v>95.8</v>
      </c>
      <c r="K56" s="100">
        <f t="shared" si="6"/>
        <v>4.3632567849686845</v>
      </c>
      <c r="L56" s="28">
        <v>6</v>
      </c>
      <c r="M56" s="72">
        <f t="shared" si="7"/>
        <v>24</v>
      </c>
      <c r="N56" s="23">
        <v>34</v>
      </c>
      <c r="O56" s="72">
        <f t="shared" si="8"/>
        <v>12.592592592592593</v>
      </c>
      <c r="P56" s="72">
        <f t="shared" si="9"/>
        <v>40.955849377561279</v>
      </c>
      <c r="Q56" s="29" t="s">
        <v>93</v>
      </c>
    </row>
    <row r="57" spans="1:17" s="39" customFormat="1" ht="27" customHeight="1" x14ac:dyDescent="0.25">
      <c r="A57" s="3">
        <v>50</v>
      </c>
      <c r="B57" s="7" t="s">
        <v>272</v>
      </c>
      <c r="C57" s="7" t="s">
        <v>206</v>
      </c>
      <c r="D57" s="7" t="s">
        <v>71</v>
      </c>
      <c r="E57" s="8" t="s">
        <v>247</v>
      </c>
      <c r="F57" s="3" t="s">
        <v>248</v>
      </c>
      <c r="G57" s="3">
        <v>9</v>
      </c>
      <c r="H57" s="1">
        <v>94.55</v>
      </c>
      <c r="I57" s="33">
        <v>1</v>
      </c>
      <c r="J57" s="22">
        <f t="shared" si="5"/>
        <v>94.55</v>
      </c>
      <c r="K57" s="100">
        <f t="shared" si="6"/>
        <v>4.4209413008989955</v>
      </c>
      <c r="L57" s="28">
        <v>7</v>
      </c>
      <c r="M57" s="72">
        <f t="shared" si="7"/>
        <v>28</v>
      </c>
      <c r="N57" s="23">
        <v>20</v>
      </c>
      <c r="O57" s="72">
        <f t="shared" si="8"/>
        <v>7.4074074074074074</v>
      </c>
      <c r="P57" s="72">
        <f t="shared" si="9"/>
        <v>39.8283487083064</v>
      </c>
      <c r="Q57" s="29" t="s">
        <v>93</v>
      </c>
    </row>
    <row r="58" spans="1:17" s="39" customFormat="1" ht="27" customHeight="1" x14ac:dyDescent="0.25">
      <c r="A58" s="3">
        <v>51</v>
      </c>
      <c r="B58" s="4" t="s">
        <v>43</v>
      </c>
      <c r="C58" s="4" t="s">
        <v>44</v>
      </c>
      <c r="D58" s="4" t="s">
        <v>45</v>
      </c>
      <c r="E58" s="8" t="s">
        <v>25</v>
      </c>
      <c r="F58" s="3" t="s">
        <v>42</v>
      </c>
      <c r="G58" s="3">
        <v>9</v>
      </c>
      <c r="H58" s="1">
        <v>49.5</v>
      </c>
      <c r="I58" s="22">
        <v>0.9</v>
      </c>
      <c r="J58" s="22">
        <f t="shared" si="5"/>
        <v>55</v>
      </c>
      <c r="K58" s="100">
        <f t="shared" si="6"/>
        <v>7.6</v>
      </c>
      <c r="L58" s="28">
        <v>5.6</v>
      </c>
      <c r="M58" s="72">
        <f t="shared" si="7"/>
        <v>22.4</v>
      </c>
      <c r="N58" s="23">
        <v>15</v>
      </c>
      <c r="O58" s="72">
        <f t="shared" si="8"/>
        <v>5.5555555555555554</v>
      </c>
      <c r="P58" s="72">
        <f t="shared" si="9"/>
        <v>35.555555555555557</v>
      </c>
      <c r="Q58" s="29"/>
    </row>
    <row r="59" spans="1:17" s="39" customFormat="1" ht="27" customHeight="1" x14ac:dyDescent="0.25">
      <c r="A59" s="3">
        <v>52</v>
      </c>
      <c r="B59" s="11" t="s">
        <v>404</v>
      </c>
      <c r="C59" s="11" t="s">
        <v>142</v>
      </c>
      <c r="D59" s="11" t="s">
        <v>71</v>
      </c>
      <c r="E59" s="12" t="s">
        <v>381</v>
      </c>
      <c r="F59" s="10" t="s">
        <v>382</v>
      </c>
      <c r="G59" s="10">
        <v>11</v>
      </c>
      <c r="H59" s="34">
        <v>69.010000000000005</v>
      </c>
      <c r="I59" s="33">
        <v>1</v>
      </c>
      <c r="J59" s="22">
        <f t="shared" si="5"/>
        <v>69.010000000000005</v>
      </c>
      <c r="K59" s="100">
        <f t="shared" si="6"/>
        <v>6.0570931749021879</v>
      </c>
      <c r="L59" s="37">
        <v>5</v>
      </c>
      <c r="M59" s="72">
        <f t="shared" si="7"/>
        <v>20</v>
      </c>
      <c r="N59" s="38">
        <v>28</v>
      </c>
      <c r="O59" s="72">
        <f t="shared" si="8"/>
        <v>10.37037037037037</v>
      </c>
      <c r="P59" s="79">
        <f t="shared" si="9"/>
        <v>36.427463545272559</v>
      </c>
      <c r="Q59" s="24" t="s">
        <v>90</v>
      </c>
    </row>
    <row r="60" spans="1:17" s="39" customFormat="1" ht="27" customHeight="1" x14ac:dyDescent="0.25">
      <c r="A60" s="3">
        <v>53</v>
      </c>
      <c r="B60" s="2" t="s">
        <v>614</v>
      </c>
      <c r="C60" s="2" t="s">
        <v>615</v>
      </c>
      <c r="D60" s="2" t="s">
        <v>616</v>
      </c>
      <c r="E60" s="8" t="s">
        <v>609</v>
      </c>
      <c r="F60" s="3" t="s">
        <v>613</v>
      </c>
      <c r="G60" s="3">
        <v>9</v>
      </c>
      <c r="H60" s="1">
        <v>61.14</v>
      </c>
      <c r="I60" s="22">
        <v>1</v>
      </c>
      <c r="J60" s="22">
        <f t="shared" si="5"/>
        <v>61.14</v>
      </c>
      <c r="K60" s="100">
        <f t="shared" si="6"/>
        <v>6.8367680732744516</v>
      </c>
      <c r="L60" s="28">
        <v>5</v>
      </c>
      <c r="M60" s="72">
        <f t="shared" si="7"/>
        <v>20</v>
      </c>
      <c r="N60" s="23">
        <v>22</v>
      </c>
      <c r="O60" s="72">
        <f t="shared" si="8"/>
        <v>8.1481481481481488</v>
      </c>
      <c r="P60" s="72">
        <f t="shared" si="9"/>
        <v>34.984916221422601</v>
      </c>
      <c r="Q60" s="29"/>
    </row>
    <row r="61" spans="1:17" s="39" customFormat="1" ht="27" customHeight="1" x14ac:dyDescent="0.25">
      <c r="A61" s="3">
        <v>54</v>
      </c>
      <c r="B61" s="3" t="s">
        <v>561</v>
      </c>
      <c r="C61" s="3" t="s">
        <v>53</v>
      </c>
      <c r="D61" s="3" t="s">
        <v>87</v>
      </c>
      <c r="E61" s="8" t="s">
        <v>463</v>
      </c>
      <c r="F61" s="3" t="s">
        <v>488</v>
      </c>
      <c r="G61" s="3">
        <v>11</v>
      </c>
      <c r="H61" s="3">
        <v>47.1</v>
      </c>
      <c r="I61" s="22">
        <v>1</v>
      </c>
      <c r="J61" s="22">
        <f t="shared" si="5"/>
        <v>47.1</v>
      </c>
      <c r="K61" s="100">
        <f t="shared" si="6"/>
        <v>8.8747346072186826</v>
      </c>
      <c r="L61" s="28">
        <v>2</v>
      </c>
      <c r="M61" s="72">
        <f t="shared" si="7"/>
        <v>8</v>
      </c>
      <c r="N61" s="23">
        <v>39</v>
      </c>
      <c r="O61" s="72">
        <f t="shared" si="8"/>
        <v>14.444444444444445</v>
      </c>
      <c r="P61" s="73">
        <f t="shared" si="9"/>
        <v>31.319179051663127</v>
      </c>
      <c r="Q61" s="24"/>
    </row>
    <row r="62" spans="1:17" s="39" customFormat="1" ht="27" customHeight="1" x14ac:dyDescent="0.25">
      <c r="A62" s="3">
        <v>55</v>
      </c>
      <c r="B62" s="13" t="s">
        <v>405</v>
      </c>
      <c r="C62" s="13" t="s">
        <v>406</v>
      </c>
      <c r="D62" s="13" t="s">
        <v>207</v>
      </c>
      <c r="E62" s="12" t="s">
        <v>381</v>
      </c>
      <c r="F62" s="10" t="s">
        <v>382</v>
      </c>
      <c r="G62" s="10">
        <v>10</v>
      </c>
      <c r="H62" s="34">
        <v>43.69</v>
      </c>
      <c r="I62" s="33">
        <v>1</v>
      </c>
      <c r="J62" s="22">
        <f t="shared" si="5"/>
        <v>43.69</v>
      </c>
      <c r="K62" s="100">
        <f t="shared" si="6"/>
        <v>9.5674067292286562</v>
      </c>
      <c r="L62" s="37">
        <v>2.5</v>
      </c>
      <c r="M62" s="72">
        <f t="shared" si="7"/>
        <v>10</v>
      </c>
      <c r="N62" s="38">
        <v>29</v>
      </c>
      <c r="O62" s="72">
        <f t="shared" si="8"/>
        <v>10.74074074074074</v>
      </c>
      <c r="P62" s="79">
        <f t="shared" si="9"/>
        <v>30.308147469969398</v>
      </c>
      <c r="Q62" s="24" t="s">
        <v>384</v>
      </c>
    </row>
    <row r="63" spans="1:17" s="36" customFormat="1" ht="27" customHeight="1" x14ac:dyDescent="0.3">
      <c r="A63" s="3">
        <v>56</v>
      </c>
      <c r="B63" s="16" t="s">
        <v>557</v>
      </c>
      <c r="C63" s="16" t="s">
        <v>558</v>
      </c>
      <c r="D63" s="16" t="s">
        <v>559</v>
      </c>
      <c r="E63" s="8" t="s">
        <v>463</v>
      </c>
      <c r="F63" s="3" t="s">
        <v>473</v>
      </c>
      <c r="G63" s="3" t="s">
        <v>544</v>
      </c>
      <c r="H63" s="3">
        <v>64.3</v>
      </c>
      <c r="I63" s="22">
        <v>1</v>
      </c>
      <c r="J63" s="22">
        <f t="shared" si="5"/>
        <v>64.3</v>
      </c>
      <c r="K63" s="100">
        <f t="shared" si="6"/>
        <v>6.5007776049766726</v>
      </c>
      <c r="L63" s="28">
        <v>4</v>
      </c>
      <c r="M63" s="72">
        <f t="shared" si="7"/>
        <v>16</v>
      </c>
      <c r="N63" s="30">
        <v>29</v>
      </c>
      <c r="O63" s="72">
        <f t="shared" si="8"/>
        <v>10.74074074074074</v>
      </c>
      <c r="P63" s="73">
        <f t="shared" si="9"/>
        <v>33.241518345717409</v>
      </c>
      <c r="Q63" s="24"/>
    </row>
    <row r="64" spans="1:17" s="36" customFormat="1" ht="27" customHeight="1" x14ac:dyDescent="0.3">
      <c r="A64" s="3">
        <v>57</v>
      </c>
      <c r="B64" s="2" t="s">
        <v>130</v>
      </c>
      <c r="C64" s="2" t="s">
        <v>131</v>
      </c>
      <c r="D64" s="2" t="s">
        <v>106</v>
      </c>
      <c r="E64" s="8" t="s">
        <v>132</v>
      </c>
      <c r="F64" s="3" t="s">
        <v>133</v>
      </c>
      <c r="G64" s="3">
        <v>9</v>
      </c>
      <c r="H64" s="1">
        <v>72</v>
      </c>
      <c r="I64" s="22">
        <v>0.9</v>
      </c>
      <c r="J64" s="22">
        <f t="shared" si="5"/>
        <v>80</v>
      </c>
      <c r="K64" s="100">
        <f t="shared" si="6"/>
        <v>5.2249999999999996</v>
      </c>
      <c r="L64" s="28">
        <v>4.5</v>
      </c>
      <c r="M64" s="72">
        <f t="shared" si="7"/>
        <v>18</v>
      </c>
      <c r="N64" s="23">
        <v>16</v>
      </c>
      <c r="O64" s="72">
        <f t="shared" si="8"/>
        <v>5.9259259259259256</v>
      </c>
      <c r="P64" s="72">
        <f t="shared" si="9"/>
        <v>29.150925925925925</v>
      </c>
      <c r="Q64" s="29" t="s">
        <v>90</v>
      </c>
    </row>
    <row r="65" spans="1:17" s="36" customFormat="1" ht="27" customHeight="1" x14ac:dyDescent="0.3">
      <c r="A65" s="3">
        <v>58</v>
      </c>
      <c r="B65" s="16" t="s">
        <v>552</v>
      </c>
      <c r="C65" s="16" t="s">
        <v>86</v>
      </c>
      <c r="D65" s="16" t="s">
        <v>71</v>
      </c>
      <c r="E65" s="8" t="s">
        <v>463</v>
      </c>
      <c r="F65" s="3" t="s">
        <v>473</v>
      </c>
      <c r="G65" s="3" t="s">
        <v>542</v>
      </c>
      <c r="H65" s="3">
        <v>73.3</v>
      </c>
      <c r="I65" s="22">
        <v>1</v>
      </c>
      <c r="J65" s="22">
        <f t="shared" si="5"/>
        <v>73.3</v>
      </c>
      <c r="K65" s="100">
        <f t="shared" si="6"/>
        <v>5.7025920873124152</v>
      </c>
      <c r="L65" s="28">
        <v>3</v>
      </c>
      <c r="M65" s="72">
        <f t="shared" si="7"/>
        <v>12</v>
      </c>
      <c r="N65" s="23">
        <v>29</v>
      </c>
      <c r="O65" s="72">
        <f t="shared" si="8"/>
        <v>10.74074074074074</v>
      </c>
      <c r="P65" s="73">
        <f t="shared" si="9"/>
        <v>28.443332828053155</v>
      </c>
      <c r="Q65" s="24"/>
    </row>
    <row r="66" spans="1:17" s="39" customFormat="1" ht="27" customHeight="1" x14ac:dyDescent="0.25">
      <c r="A66" s="3">
        <v>59</v>
      </c>
      <c r="B66" s="13" t="s">
        <v>410</v>
      </c>
      <c r="C66" s="13" t="s">
        <v>37</v>
      </c>
      <c r="D66" s="13" t="s">
        <v>411</v>
      </c>
      <c r="E66" s="12" t="s">
        <v>381</v>
      </c>
      <c r="F66" s="10" t="s">
        <v>382</v>
      </c>
      <c r="G66" s="10">
        <v>9</v>
      </c>
      <c r="H66" s="37">
        <v>63.2</v>
      </c>
      <c r="I66" s="33">
        <v>1</v>
      </c>
      <c r="J66" s="22">
        <f t="shared" si="5"/>
        <v>63.2</v>
      </c>
      <c r="K66" s="100">
        <f t="shared" si="6"/>
        <v>6.6139240506329111</v>
      </c>
      <c r="L66" s="37">
        <v>3</v>
      </c>
      <c r="M66" s="72">
        <f t="shared" si="7"/>
        <v>12</v>
      </c>
      <c r="N66" s="38">
        <v>17</v>
      </c>
      <c r="O66" s="72">
        <f t="shared" si="8"/>
        <v>6.2962962962962967</v>
      </c>
      <c r="P66" s="79">
        <f t="shared" si="9"/>
        <v>24.910220346929208</v>
      </c>
      <c r="Q66" s="24" t="s">
        <v>384</v>
      </c>
    </row>
    <row r="67" spans="1:17" s="39" customFormat="1" ht="27" customHeight="1" x14ac:dyDescent="0.25">
      <c r="A67" s="3">
        <v>60</v>
      </c>
      <c r="B67" s="2" t="s">
        <v>436</v>
      </c>
      <c r="C67" s="2" t="s">
        <v>44</v>
      </c>
      <c r="D67" s="2" t="s">
        <v>31</v>
      </c>
      <c r="E67" s="8" t="s">
        <v>416</v>
      </c>
      <c r="F67" s="3" t="s">
        <v>419</v>
      </c>
      <c r="G67" s="3">
        <v>9</v>
      </c>
      <c r="H67" s="1">
        <v>57</v>
      </c>
      <c r="I67" s="22">
        <v>0.9</v>
      </c>
      <c r="J67" s="22">
        <f t="shared" si="5"/>
        <v>63.333333333333329</v>
      </c>
      <c r="K67" s="100">
        <f t="shared" si="6"/>
        <v>6.6000000000000005</v>
      </c>
      <c r="L67" s="28">
        <v>2</v>
      </c>
      <c r="M67" s="72">
        <f t="shared" si="7"/>
        <v>8</v>
      </c>
      <c r="N67" s="23">
        <v>20</v>
      </c>
      <c r="O67" s="72">
        <f t="shared" si="8"/>
        <v>7.4074074074074074</v>
      </c>
      <c r="P67" s="72">
        <f t="shared" si="9"/>
        <v>22.00740740740741</v>
      </c>
      <c r="Q67" s="29"/>
    </row>
    <row r="68" spans="1:17" s="36" customFormat="1" ht="27" customHeight="1" x14ac:dyDescent="0.3">
      <c r="A68" s="3">
        <v>61</v>
      </c>
      <c r="B68" s="2" t="s">
        <v>135</v>
      </c>
      <c r="C68" s="2" t="s">
        <v>136</v>
      </c>
      <c r="D68" s="2" t="s">
        <v>137</v>
      </c>
      <c r="E68" s="8" t="s">
        <v>132</v>
      </c>
      <c r="F68" s="3" t="s">
        <v>133</v>
      </c>
      <c r="G68" s="3">
        <v>9</v>
      </c>
      <c r="H68" s="1">
        <v>85</v>
      </c>
      <c r="I68" s="22">
        <v>0.9</v>
      </c>
      <c r="J68" s="22">
        <f t="shared" si="5"/>
        <v>94.444444444444443</v>
      </c>
      <c r="K68" s="100">
        <f t="shared" si="6"/>
        <v>4.4258823529411764</v>
      </c>
      <c r="L68" s="28">
        <v>3.3</v>
      </c>
      <c r="M68" s="72">
        <f t="shared" si="7"/>
        <v>13.2</v>
      </c>
      <c r="N68" s="30">
        <v>10</v>
      </c>
      <c r="O68" s="72">
        <f t="shared" si="8"/>
        <v>3.7037037037037037</v>
      </c>
      <c r="P68" s="72">
        <f t="shared" si="9"/>
        <v>21.329586056644878</v>
      </c>
      <c r="Q68" s="29" t="s">
        <v>102</v>
      </c>
    </row>
    <row r="69" spans="1:17" s="39" customFormat="1" ht="27" customHeight="1" x14ac:dyDescent="0.25">
      <c r="A69" s="3">
        <v>62</v>
      </c>
      <c r="B69" s="2" t="s">
        <v>120</v>
      </c>
      <c r="C69" s="2" t="s">
        <v>28</v>
      </c>
      <c r="D69" s="2" t="s">
        <v>51</v>
      </c>
      <c r="E69" s="8" t="s">
        <v>88</v>
      </c>
      <c r="F69" s="3" t="s">
        <v>89</v>
      </c>
      <c r="G69" s="3">
        <v>10</v>
      </c>
      <c r="H69" s="1">
        <v>52.75</v>
      </c>
      <c r="I69" s="22">
        <v>0.9</v>
      </c>
      <c r="J69" s="22">
        <f t="shared" si="5"/>
        <v>58.611111111111107</v>
      </c>
      <c r="K69" s="100">
        <f t="shared" si="6"/>
        <v>7.13175355450237</v>
      </c>
      <c r="L69" s="28">
        <v>0</v>
      </c>
      <c r="M69" s="72">
        <f t="shared" si="7"/>
        <v>0</v>
      </c>
      <c r="N69" s="23">
        <v>13</v>
      </c>
      <c r="O69" s="72">
        <f t="shared" si="8"/>
        <v>4.8148148148148149</v>
      </c>
      <c r="P69" s="72">
        <f t="shared" si="9"/>
        <v>11.946568369317184</v>
      </c>
      <c r="Q69" s="29" t="s">
        <v>90</v>
      </c>
    </row>
    <row r="70" spans="1:17" s="39" customFormat="1" ht="27" customHeight="1" x14ac:dyDescent="0.25">
      <c r="A70" s="3">
        <v>63</v>
      </c>
      <c r="B70" s="3" t="s">
        <v>273</v>
      </c>
      <c r="C70" s="3" t="s">
        <v>271</v>
      </c>
      <c r="D70" s="3" t="s">
        <v>48</v>
      </c>
      <c r="E70" s="8" t="s">
        <v>247</v>
      </c>
      <c r="F70" s="3" t="s">
        <v>248</v>
      </c>
      <c r="G70" s="3">
        <v>9</v>
      </c>
      <c r="H70" s="1">
        <v>110</v>
      </c>
      <c r="I70" s="33">
        <v>1</v>
      </c>
      <c r="J70" s="22">
        <f t="shared" si="5"/>
        <v>110</v>
      </c>
      <c r="K70" s="100">
        <f t="shared" si="6"/>
        <v>3.8</v>
      </c>
      <c r="L70" s="76">
        <v>0</v>
      </c>
      <c r="M70" s="72">
        <f t="shared" si="7"/>
        <v>0</v>
      </c>
      <c r="N70" s="23">
        <v>17</v>
      </c>
      <c r="O70" s="72">
        <f t="shared" si="8"/>
        <v>6.2962962962962967</v>
      </c>
      <c r="P70" s="72">
        <f t="shared" si="9"/>
        <v>10.096296296296297</v>
      </c>
      <c r="Q70" s="29" t="s">
        <v>93</v>
      </c>
    </row>
    <row r="71" spans="1:17" s="36" customFormat="1" ht="27" customHeight="1" x14ac:dyDescent="0.3">
      <c r="A71" s="3">
        <v>64</v>
      </c>
      <c r="B71" s="7" t="s">
        <v>274</v>
      </c>
      <c r="C71" s="7" t="s">
        <v>101</v>
      </c>
      <c r="D71" s="7" t="s">
        <v>190</v>
      </c>
      <c r="E71" s="3" t="s">
        <v>247</v>
      </c>
      <c r="F71" s="3" t="s">
        <v>248</v>
      </c>
      <c r="G71" s="3">
        <v>9</v>
      </c>
      <c r="H71" s="1">
        <v>108.63</v>
      </c>
      <c r="I71" s="33">
        <v>1</v>
      </c>
      <c r="J71" s="22">
        <f t="shared" si="5"/>
        <v>108.63</v>
      </c>
      <c r="K71" s="100">
        <f t="shared" si="6"/>
        <v>3.8479241461842957</v>
      </c>
      <c r="L71" s="28">
        <v>0</v>
      </c>
      <c r="M71" s="72">
        <f t="shared" si="7"/>
        <v>0</v>
      </c>
      <c r="N71" s="30">
        <v>12</v>
      </c>
      <c r="O71" s="72">
        <f t="shared" si="8"/>
        <v>4.4444444444444446</v>
      </c>
      <c r="P71" s="72">
        <f t="shared" si="9"/>
        <v>8.2923685906287403</v>
      </c>
      <c r="Q71" s="29" t="s">
        <v>93</v>
      </c>
    </row>
    <row r="72" spans="1:17" x14ac:dyDescent="0.3">
      <c r="A72" s="3"/>
      <c r="O72" s="72"/>
    </row>
  </sheetData>
  <sheetProtection formatCells="0" formatRows="0" insertRows="0" deleteRows="0" autoFilter="0"/>
  <protectedRanges>
    <protectedRange password="CA9C" sqref="L6:L7 L26:L30 L32:L38" name="Диапазон2_1_1_1"/>
    <protectedRange password="CA9C" sqref="J8:J71 B26:H30 B32:H38" name="Диапазон1_1_1_1"/>
    <protectedRange password="CA9C" sqref="I31 I8:I9" name="Диапазон1_1_1_1_2"/>
    <protectedRange password="CA9C" sqref="G31 G8:G9" name="Диапазон1_1_1_1_1"/>
    <protectedRange password="CA9C" sqref="L31 L8:L12" name="Диапазон2_1_1_1_3"/>
    <protectedRange password="CA9C" sqref="H31 B31:F31 B8:F9 H8:H9" name="Диапазон1_1_1_1_4"/>
    <protectedRange password="CA9C" sqref="B10:E11 G10:I11" name="Диапазон1_1_1_5"/>
    <protectedRange password="CA9C" sqref="F10" name="Диапазон1_1_1_1_6"/>
    <protectedRange password="CA9C" sqref="F11" name="Диапазон1_1_1_1_1_2"/>
    <protectedRange password="CA9C" sqref="B12:I12" name="Диапазон1_1_1_1_7"/>
    <protectedRange password="CA9C" sqref="L13:L14" name="Диапазон2_1_1_1_5"/>
    <protectedRange password="CA9C" sqref="B13:D14 E14:H14 E13:I13 I14:I30 I32:I45" name="Диапазон1_1_1_1_3"/>
    <protectedRange password="CA9C" sqref="L15:L25" name="Диапазон2_1_1_1_6"/>
    <protectedRange password="CA9C" sqref="B16:H25" name="Диапазон1_1_1_1_5"/>
    <protectedRange sqref="L39:L40" name="Диапазон2_1_1_1_8"/>
    <protectedRange sqref="B39:D40 G40:H40 E39:H39" name="Диапазон1_1_1_1_9"/>
    <protectedRange sqref="E40" name="Диапазон1_1_1_1_1_3"/>
    <protectedRange sqref="F40" name="Диапазон1_1_1_1_2_2"/>
    <protectedRange sqref="L41:L45" name="Диапазон2_1_1_3"/>
    <protectedRange sqref="B41:D45 G42:H45 E41:H41" name="Диапазон1_1_1_7"/>
    <protectedRange sqref="E42" name="Диапазон1_1_1_1_11"/>
    <protectedRange sqref="E43" name="Диапазон1_1_1_2_2"/>
    <protectedRange sqref="E44" name="Диапазон1_1_1_3_2"/>
    <protectedRange sqref="F42" name="Диапазон1_1_1_4_1"/>
    <protectedRange sqref="F43" name="Диапазон1_1_1_5_2"/>
    <protectedRange sqref="F44" name="Диапазон1_1_1_6_2"/>
    <protectedRange sqref="E45" name="Диапазон1_1_1_3_1_1"/>
    <protectedRange sqref="F45" name="Диапазон1_1_1_6_1_1"/>
    <protectedRange password="CA9C" sqref="L46" name="Диапазон2_1_1_1_7"/>
    <protectedRange password="CA9C" sqref="B46:I46" name="Диапазон1_1_1_1_8"/>
    <protectedRange password="CA9C" sqref="L47:L49" name="Диапазон2_1_1_1_9"/>
    <protectedRange password="CA9C" sqref="B48:H49 I48:I71 B47:I47" name="Диапазон1_1_1_1_10"/>
    <protectedRange password="CA9C" sqref="L50:L62" name="Диапазон2_1_1_1_10"/>
    <protectedRange password="CA9C" sqref="B50:D62 G50:H62" name="Диапазон1_1_1_1_12"/>
    <protectedRange password="CA9C" sqref="E50:E62" name="Диапазон1_1_1_1_1_1"/>
    <protectedRange password="CA9C" sqref="F53:F54 F58" name="Диапазон1_1_1_2"/>
    <protectedRange password="CA9C" sqref="F50:F52 F59 F55:F57" name="Диапазон1_1_1_4"/>
    <protectedRange password="CA9C" sqref="F60:F62" name="Диапазон1_1_1_5_1"/>
    <protectedRange password="CA9C" sqref="L63:L67" name="Диапазон2_1_1_1_12"/>
    <protectedRange password="CA9C" sqref="F66:H67 G63:H65 B63:D67" name="Диапазон1_1_1_1_14"/>
    <protectedRange password="CA9C" sqref="E63:E66" name="Диапазон1_1_1_1_1_5"/>
    <protectedRange password="CA9C" sqref="E67" name="Диапазон1_1_1_1_1_1_2"/>
    <protectedRange password="CA9C" sqref="F63" name="Диапазон1_1_1_1_3_2"/>
    <protectedRange password="CA9C" sqref="F64:F65" name="Диапазон1_1_1_1_4_2"/>
    <protectedRange password="CA9C" sqref="L68:L70" name="Диапазон2_1_1_1_11"/>
    <protectedRange password="CA9C" sqref="B68:D70 G68:H70" name="Диапазон1_1_1_1_13"/>
    <protectedRange password="CA9C" sqref="E68" name="Диапазон1_1_1_3"/>
    <protectedRange password="CA9C" sqref="E69:E70" name="Диапазон1_1_1_5_3"/>
    <protectedRange password="CA9C" sqref="F68" name="Диапазон1_1_1_1_1_4"/>
    <protectedRange password="CA9C" sqref="F69:F70" name="Диапазон1_1_1_1_5_1"/>
    <protectedRange password="CA9C" sqref="L71" name="Диапазон2_1_1_1_14"/>
    <protectedRange password="CA9C" sqref="G71:H71 B71:D71" name="Диапазон1_1_1_1_16"/>
    <protectedRange password="CA9C" sqref="E71" name="Диапазон1_1_1_1_1_7"/>
    <protectedRange password="CA9C" sqref="F71" name="Диапазон1_1_1_1_3_4"/>
  </protectedRanges>
  <mergeCells count="6">
    <mergeCell ref="P3:P4"/>
    <mergeCell ref="Q3:Q6"/>
    <mergeCell ref="A1:Q1"/>
    <mergeCell ref="H3:K4"/>
    <mergeCell ref="L3:M4"/>
    <mergeCell ref="N3:O4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5"/>
  <sheetViews>
    <sheetView topLeftCell="A52" zoomScale="110" zoomScaleNormal="110" workbookViewId="0">
      <selection activeCell="E8" sqref="E8"/>
    </sheetView>
  </sheetViews>
  <sheetFormatPr defaultColWidth="9.109375" defaultRowHeight="15.6" x14ac:dyDescent="0.3"/>
  <cols>
    <col min="1" max="1" width="4.109375" style="36" customWidth="1"/>
    <col min="2" max="2" width="13.33203125" style="36" customWidth="1"/>
    <col min="3" max="3" width="11.6640625" style="36" customWidth="1"/>
    <col min="4" max="4" width="15.6640625" style="36" customWidth="1"/>
    <col min="5" max="5" width="34.109375" style="43" customWidth="1"/>
    <col min="6" max="6" width="35" style="43" customWidth="1"/>
    <col min="7" max="7" width="10.33203125" style="43" customWidth="1"/>
    <col min="8" max="10" width="9.109375" style="49" hidden="1" customWidth="1"/>
    <col min="11" max="11" width="9.6640625" style="49" hidden="1" customWidth="1"/>
    <col min="12" max="12" width="8.109375" style="49" hidden="1" customWidth="1"/>
    <col min="13" max="13" width="9.6640625" style="49" hidden="1" customWidth="1"/>
    <col min="14" max="14" width="7.88671875" style="49" hidden="1" customWidth="1"/>
    <col min="15" max="15" width="9.6640625" style="83" hidden="1" customWidth="1"/>
    <col min="16" max="16" width="10.5546875" style="49" customWidth="1"/>
    <col min="17" max="17" width="10" style="42" customWidth="1"/>
    <col min="18" max="16384" width="9.109375" style="42"/>
  </cols>
  <sheetData>
    <row r="1" spans="1:18" x14ac:dyDescent="0.3">
      <c r="A1" s="123" t="s">
        <v>655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6.2" thickBot="1" x14ac:dyDescent="0.35">
      <c r="A2" s="120"/>
      <c r="B2" s="120" t="s">
        <v>658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8" s="36" customFormat="1" ht="45" customHeight="1" x14ac:dyDescent="0.3">
      <c r="A3" s="52" t="s">
        <v>0</v>
      </c>
      <c r="B3" s="52" t="s">
        <v>10</v>
      </c>
      <c r="C3" s="52" t="s">
        <v>11</v>
      </c>
      <c r="D3" s="52" t="s">
        <v>12</v>
      </c>
      <c r="E3" s="53" t="s">
        <v>8</v>
      </c>
      <c r="F3" s="54" t="s">
        <v>20</v>
      </c>
      <c r="G3" s="54" t="s">
        <v>1</v>
      </c>
      <c r="H3" s="126" t="s">
        <v>17</v>
      </c>
      <c r="I3" s="126"/>
      <c r="J3" s="126"/>
      <c r="K3" s="127"/>
      <c r="L3" s="127" t="s">
        <v>9</v>
      </c>
      <c r="M3" s="127"/>
      <c r="N3" s="127" t="s">
        <v>2</v>
      </c>
      <c r="O3" s="127"/>
      <c r="P3" s="128" t="s">
        <v>13</v>
      </c>
      <c r="Q3" s="124" t="s">
        <v>4</v>
      </c>
    </row>
    <row r="4" spans="1:18" s="36" customFormat="1" x14ac:dyDescent="0.3">
      <c r="A4" s="55"/>
      <c r="B4" s="55"/>
      <c r="C4" s="55"/>
      <c r="D4" s="55"/>
      <c r="E4" s="56"/>
      <c r="F4" s="57"/>
      <c r="G4" s="57"/>
      <c r="H4" s="126"/>
      <c r="I4" s="126"/>
      <c r="J4" s="126"/>
      <c r="K4" s="127"/>
      <c r="L4" s="127"/>
      <c r="M4" s="127"/>
      <c r="N4" s="127"/>
      <c r="O4" s="127"/>
      <c r="P4" s="128"/>
      <c r="Q4" s="125"/>
    </row>
    <row r="5" spans="1:18" s="36" customFormat="1" x14ac:dyDescent="0.3">
      <c r="A5" s="55"/>
      <c r="B5" s="55"/>
      <c r="C5" s="55"/>
      <c r="D5" s="55"/>
      <c r="E5" s="56"/>
      <c r="F5" s="57"/>
      <c r="G5" s="57"/>
      <c r="H5" s="104"/>
      <c r="I5" s="104"/>
      <c r="J5" s="104"/>
      <c r="K5" s="105"/>
      <c r="L5" s="105"/>
      <c r="M5" s="105"/>
      <c r="N5" s="105"/>
      <c r="O5" s="105"/>
      <c r="P5" s="128"/>
      <c r="Q5" s="125"/>
    </row>
    <row r="6" spans="1:18" s="36" customFormat="1" ht="16.2" thickBot="1" x14ac:dyDescent="0.35">
      <c r="A6" s="58"/>
      <c r="B6" s="58"/>
      <c r="C6" s="58"/>
      <c r="D6" s="58"/>
      <c r="E6" s="59"/>
      <c r="F6" s="57"/>
      <c r="G6" s="57"/>
      <c r="H6" s="60"/>
      <c r="I6" s="60"/>
      <c r="J6" s="60"/>
      <c r="K6" s="28" t="s">
        <v>16</v>
      </c>
      <c r="L6" s="61"/>
      <c r="M6" s="28" t="s">
        <v>16</v>
      </c>
      <c r="N6" s="61"/>
      <c r="O6" s="28" t="s">
        <v>15</v>
      </c>
      <c r="P6" s="28" t="s">
        <v>14</v>
      </c>
      <c r="Q6" s="125"/>
    </row>
    <row r="7" spans="1:18" s="36" customFormat="1" ht="16.2" customHeight="1" thickBot="1" x14ac:dyDescent="0.35">
      <c r="A7" s="41"/>
      <c r="B7" s="62"/>
      <c r="C7" s="62"/>
      <c r="D7" s="62"/>
      <c r="E7" s="62"/>
      <c r="F7" s="63"/>
      <c r="G7" s="63"/>
      <c r="H7" s="1">
        <v>10.5</v>
      </c>
      <c r="I7" s="64"/>
      <c r="J7" s="1">
        <v>10.5</v>
      </c>
      <c r="K7" s="65"/>
      <c r="L7" s="66">
        <v>10</v>
      </c>
      <c r="M7" s="67"/>
      <c r="N7" s="68">
        <v>54</v>
      </c>
      <c r="O7" s="69"/>
      <c r="P7" s="121"/>
      <c r="Q7" s="125"/>
      <c r="R7" s="70"/>
    </row>
    <row r="8" spans="1:18" s="36" customFormat="1" ht="27" customHeight="1" x14ac:dyDescent="0.3">
      <c r="A8" s="3">
        <v>1</v>
      </c>
      <c r="B8" s="2" t="s">
        <v>650</v>
      </c>
      <c r="C8" s="2" t="s">
        <v>37</v>
      </c>
      <c r="D8" s="106" t="s">
        <v>73</v>
      </c>
      <c r="E8" s="8" t="s">
        <v>644</v>
      </c>
      <c r="F8" s="3" t="s">
        <v>645</v>
      </c>
      <c r="G8" s="3">
        <v>10</v>
      </c>
      <c r="H8" s="1">
        <v>10.5</v>
      </c>
      <c r="I8" s="22">
        <v>0.9</v>
      </c>
      <c r="J8" s="22">
        <v>10</v>
      </c>
      <c r="K8" s="75">
        <v>40</v>
      </c>
      <c r="L8" s="28">
        <v>10</v>
      </c>
      <c r="M8" s="72">
        <f t="shared" ref="M8:M52" si="0">40*L8/$L$7</f>
        <v>40</v>
      </c>
      <c r="N8" s="30">
        <v>46</v>
      </c>
      <c r="O8" s="72">
        <f t="shared" ref="O8:O52" si="1">20*N8/$N$7</f>
        <v>17.037037037037038</v>
      </c>
      <c r="P8" s="142">
        <f t="shared" ref="P8:P57" si="2">K8+M8+O8</f>
        <v>97.037037037037038</v>
      </c>
      <c r="Q8" s="29" t="s">
        <v>90</v>
      </c>
    </row>
    <row r="9" spans="1:18" s="36" customFormat="1" ht="27" customHeight="1" x14ac:dyDescent="0.3">
      <c r="A9" s="3">
        <v>2</v>
      </c>
      <c r="B9" s="2" t="s">
        <v>149</v>
      </c>
      <c r="C9" s="2" t="s">
        <v>150</v>
      </c>
      <c r="D9" s="2" t="s">
        <v>76</v>
      </c>
      <c r="E9" s="8" t="s">
        <v>132</v>
      </c>
      <c r="F9" s="3" t="s">
        <v>133</v>
      </c>
      <c r="G9" s="3">
        <v>9</v>
      </c>
      <c r="H9" s="1">
        <v>114</v>
      </c>
      <c r="I9" s="22">
        <v>0.9</v>
      </c>
      <c r="J9" s="35">
        <f t="shared" ref="J9:J39" si="3">H9/I9</f>
        <v>126.66666666666666</v>
      </c>
      <c r="K9" s="75">
        <f>40*$H$7/J9</f>
        <v>3.3157894736842106</v>
      </c>
      <c r="L9" s="28">
        <v>19</v>
      </c>
      <c r="M9" s="72">
        <f t="shared" si="0"/>
        <v>76</v>
      </c>
      <c r="N9" s="23">
        <v>10</v>
      </c>
      <c r="O9" s="72">
        <f t="shared" si="1"/>
        <v>3.7037037037037037</v>
      </c>
      <c r="P9" s="142">
        <f t="shared" si="2"/>
        <v>83.019493177387915</v>
      </c>
      <c r="Q9" s="29"/>
    </row>
    <row r="10" spans="1:18" s="36" customFormat="1" ht="27" customHeight="1" x14ac:dyDescent="0.3">
      <c r="A10" s="3">
        <v>3</v>
      </c>
      <c r="B10" s="2" t="s">
        <v>244</v>
      </c>
      <c r="C10" s="2" t="s">
        <v>245</v>
      </c>
      <c r="D10" s="2" t="s">
        <v>246</v>
      </c>
      <c r="E10" s="8" t="s">
        <v>247</v>
      </c>
      <c r="F10" s="3" t="s">
        <v>248</v>
      </c>
      <c r="G10" s="3">
        <v>9</v>
      </c>
      <c r="H10" s="1">
        <v>40.32</v>
      </c>
      <c r="I10" s="22">
        <v>1</v>
      </c>
      <c r="J10" s="22">
        <f t="shared" si="3"/>
        <v>40.32</v>
      </c>
      <c r="K10" s="75">
        <f>40*$H$7/J10</f>
        <v>10.416666666666666</v>
      </c>
      <c r="L10" s="28">
        <v>10</v>
      </c>
      <c r="M10" s="72">
        <f t="shared" si="0"/>
        <v>40</v>
      </c>
      <c r="N10" s="30">
        <v>54</v>
      </c>
      <c r="O10" s="72">
        <f t="shared" si="1"/>
        <v>20</v>
      </c>
      <c r="P10" s="142">
        <f t="shared" si="2"/>
        <v>70.416666666666657</v>
      </c>
      <c r="Q10" s="29" t="s">
        <v>90</v>
      </c>
    </row>
    <row r="11" spans="1:18" s="36" customFormat="1" ht="27" customHeight="1" x14ac:dyDescent="0.3">
      <c r="A11" s="3">
        <v>4</v>
      </c>
      <c r="B11" s="4" t="s">
        <v>249</v>
      </c>
      <c r="C11" s="4" t="s">
        <v>37</v>
      </c>
      <c r="D11" s="4" t="s">
        <v>182</v>
      </c>
      <c r="E11" s="3" t="s">
        <v>250</v>
      </c>
      <c r="F11" s="3" t="s">
        <v>248</v>
      </c>
      <c r="G11" s="3">
        <v>9</v>
      </c>
      <c r="H11" s="1">
        <v>43.69</v>
      </c>
      <c r="I11" s="22">
        <v>1</v>
      </c>
      <c r="J11" s="22">
        <f t="shared" si="3"/>
        <v>43.69</v>
      </c>
      <c r="K11" s="75">
        <f>40*$H$7/J11</f>
        <v>9.6131837949187471</v>
      </c>
      <c r="L11" s="28">
        <v>9.5</v>
      </c>
      <c r="M11" s="72">
        <f t="shared" si="0"/>
        <v>38</v>
      </c>
      <c r="N11" s="23">
        <v>53</v>
      </c>
      <c r="O11" s="72">
        <f t="shared" si="1"/>
        <v>19.62962962962963</v>
      </c>
      <c r="P11" s="142">
        <f t="shared" si="2"/>
        <v>67.242813424548373</v>
      </c>
      <c r="Q11" s="29" t="s">
        <v>102</v>
      </c>
    </row>
    <row r="12" spans="1:18" s="36" customFormat="1" ht="27" customHeight="1" x14ac:dyDescent="0.3">
      <c r="A12" s="3">
        <v>5</v>
      </c>
      <c r="B12" s="3" t="s">
        <v>148</v>
      </c>
      <c r="C12" s="3" t="s">
        <v>251</v>
      </c>
      <c r="D12" s="3" t="s">
        <v>76</v>
      </c>
      <c r="E12" s="8" t="s">
        <v>250</v>
      </c>
      <c r="F12" s="3" t="s">
        <v>252</v>
      </c>
      <c r="G12" s="3">
        <v>11</v>
      </c>
      <c r="H12" s="1">
        <v>45.51</v>
      </c>
      <c r="I12" s="22">
        <v>1</v>
      </c>
      <c r="J12" s="22">
        <f t="shared" si="3"/>
        <v>45.51</v>
      </c>
      <c r="K12" s="75">
        <f>40*$H$7/J12</f>
        <v>9.2287409360580099</v>
      </c>
      <c r="L12" s="28">
        <v>9</v>
      </c>
      <c r="M12" s="72">
        <f t="shared" si="0"/>
        <v>36</v>
      </c>
      <c r="N12" s="30">
        <v>53</v>
      </c>
      <c r="O12" s="72">
        <f t="shared" si="1"/>
        <v>19.62962962962963</v>
      </c>
      <c r="P12" s="142">
        <f t="shared" si="2"/>
        <v>64.858370565687636</v>
      </c>
      <c r="Q12" s="29" t="s">
        <v>102</v>
      </c>
    </row>
    <row r="13" spans="1:18" s="36" customFormat="1" ht="27" customHeight="1" x14ac:dyDescent="0.3">
      <c r="A13" s="3">
        <v>6</v>
      </c>
      <c r="B13" s="4" t="s">
        <v>611</v>
      </c>
      <c r="C13" s="4" t="s">
        <v>508</v>
      </c>
      <c r="D13" s="4" t="s">
        <v>80</v>
      </c>
      <c r="E13" s="3" t="s">
        <v>609</v>
      </c>
      <c r="F13" s="3" t="s">
        <v>610</v>
      </c>
      <c r="G13" s="3">
        <v>10</v>
      </c>
      <c r="H13" s="1">
        <v>48.95</v>
      </c>
      <c r="I13" s="22">
        <v>1</v>
      </c>
      <c r="J13" s="22">
        <f t="shared" si="3"/>
        <v>48.95</v>
      </c>
      <c r="K13" s="75">
        <f>40*$H$7/J13</f>
        <v>8.5801838610827375</v>
      </c>
      <c r="L13" s="28">
        <v>9.8000000000000007</v>
      </c>
      <c r="M13" s="72">
        <f t="shared" si="0"/>
        <v>39.200000000000003</v>
      </c>
      <c r="N13" s="23">
        <v>46</v>
      </c>
      <c r="O13" s="72">
        <f t="shared" si="1"/>
        <v>17.037037037037038</v>
      </c>
      <c r="P13" s="142">
        <f t="shared" si="2"/>
        <v>64.817220898119785</v>
      </c>
      <c r="Q13" s="29" t="s">
        <v>90</v>
      </c>
    </row>
    <row r="14" spans="1:18" s="36" customFormat="1" ht="27" customHeight="1" x14ac:dyDescent="0.3">
      <c r="A14" s="3">
        <v>7</v>
      </c>
      <c r="B14" s="3" t="s">
        <v>565</v>
      </c>
      <c r="C14" s="3" t="s">
        <v>293</v>
      </c>
      <c r="D14" s="3" t="s">
        <v>332</v>
      </c>
      <c r="E14" s="16" t="s">
        <v>463</v>
      </c>
      <c r="F14" s="16" t="s">
        <v>464</v>
      </c>
      <c r="G14" s="3">
        <v>10</v>
      </c>
      <c r="H14" s="3">
        <v>37.6</v>
      </c>
      <c r="I14" s="22">
        <v>1</v>
      </c>
      <c r="J14" s="22">
        <f t="shared" si="3"/>
        <v>37.6</v>
      </c>
      <c r="K14" s="75">
        <f>40*$H$7/J14</f>
        <v>11.170212765957446</v>
      </c>
      <c r="L14" s="28">
        <v>9.5</v>
      </c>
      <c r="M14" s="72">
        <f t="shared" si="0"/>
        <v>38</v>
      </c>
      <c r="N14" s="23">
        <v>42</v>
      </c>
      <c r="O14" s="72">
        <f t="shared" si="1"/>
        <v>15.555555555555555</v>
      </c>
      <c r="P14" s="142">
        <f t="shared" si="2"/>
        <v>64.725768321513002</v>
      </c>
      <c r="Q14" s="24"/>
    </row>
    <row r="15" spans="1:18" s="36" customFormat="1" ht="27" customHeight="1" x14ac:dyDescent="0.3">
      <c r="A15" s="3">
        <v>8</v>
      </c>
      <c r="B15" s="16" t="s">
        <v>567</v>
      </c>
      <c r="C15" s="16" t="s">
        <v>113</v>
      </c>
      <c r="D15" s="16" t="s">
        <v>411</v>
      </c>
      <c r="E15" s="16" t="s">
        <v>463</v>
      </c>
      <c r="F15" s="16" t="s">
        <v>473</v>
      </c>
      <c r="G15" s="3" t="s">
        <v>551</v>
      </c>
      <c r="H15" s="3">
        <v>38.5</v>
      </c>
      <c r="I15" s="22">
        <v>1</v>
      </c>
      <c r="J15" s="22">
        <f t="shared" si="3"/>
        <v>38.5</v>
      </c>
      <c r="K15" s="75">
        <f>40*$H$7/J15</f>
        <v>10.909090909090908</v>
      </c>
      <c r="L15" s="28">
        <v>9.3000000000000007</v>
      </c>
      <c r="M15" s="72">
        <f t="shared" si="0"/>
        <v>37.200000000000003</v>
      </c>
      <c r="N15" s="23">
        <v>43</v>
      </c>
      <c r="O15" s="72">
        <f t="shared" si="1"/>
        <v>15.925925925925926</v>
      </c>
      <c r="P15" s="142">
        <f t="shared" si="2"/>
        <v>64.035016835016833</v>
      </c>
      <c r="Q15" s="24"/>
    </row>
    <row r="16" spans="1:18" s="39" customFormat="1" ht="27" customHeight="1" x14ac:dyDescent="0.3">
      <c r="A16" s="3">
        <v>9</v>
      </c>
      <c r="B16" s="16" t="s">
        <v>564</v>
      </c>
      <c r="C16" s="16" t="s">
        <v>82</v>
      </c>
      <c r="D16" s="16" t="s">
        <v>80</v>
      </c>
      <c r="E16" s="3" t="s">
        <v>463</v>
      </c>
      <c r="F16" s="3" t="s">
        <v>464</v>
      </c>
      <c r="G16" s="3">
        <v>10</v>
      </c>
      <c r="H16" s="3">
        <v>40.299999999999997</v>
      </c>
      <c r="I16" s="22">
        <v>1</v>
      </c>
      <c r="J16" s="22">
        <f t="shared" si="3"/>
        <v>40.299999999999997</v>
      </c>
      <c r="K16" s="75">
        <f>40*$H$7/J16</f>
        <v>10.421836228287843</v>
      </c>
      <c r="L16" s="28">
        <v>9</v>
      </c>
      <c r="M16" s="72">
        <f t="shared" si="0"/>
        <v>36</v>
      </c>
      <c r="N16" s="23">
        <v>46</v>
      </c>
      <c r="O16" s="72">
        <f t="shared" si="1"/>
        <v>17.037037037037038</v>
      </c>
      <c r="P16" s="142">
        <f t="shared" si="2"/>
        <v>63.458873265324883</v>
      </c>
      <c r="Q16" s="24"/>
    </row>
    <row r="17" spans="1:17" s="39" customFormat="1" ht="27" customHeight="1" x14ac:dyDescent="0.3">
      <c r="A17" s="3">
        <v>10</v>
      </c>
      <c r="B17" s="16" t="s">
        <v>564</v>
      </c>
      <c r="C17" s="16" t="s">
        <v>566</v>
      </c>
      <c r="D17" s="16" t="s">
        <v>421</v>
      </c>
      <c r="E17" s="16" t="s">
        <v>463</v>
      </c>
      <c r="F17" s="16" t="s">
        <v>464</v>
      </c>
      <c r="G17" s="3">
        <v>10</v>
      </c>
      <c r="H17" s="3">
        <v>41</v>
      </c>
      <c r="I17" s="22">
        <v>1</v>
      </c>
      <c r="J17" s="22">
        <f t="shared" si="3"/>
        <v>41</v>
      </c>
      <c r="K17" s="75">
        <f>40*$H$7/J17</f>
        <v>10.24390243902439</v>
      </c>
      <c r="L17" s="28">
        <v>9.5</v>
      </c>
      <c r="M17" s="72">
        <f t="shared" si="0"/>
        <v>38</v>
      </c>
      <c r="N17" s="23">
        <v>40</v>
      </c>
      <c r="O17" s="72">
        <f t="shared" si="1"/>
        <v>14.814814814814815</v>
      </c>
      <c r="P17" s="142">
        <f t="shared" si="2"/>
        <v>63.058717253839205</v>
      </c>
      <c r="Q17" s="24"/>
    </row>
    <row r="18" spans="1:17" s="39" customFormat="1" ht="27" customHeight="1" x14ac:dyDescent="0.3">
      <c r="A18" s="3">
        <v>11</v>
      </c>
      <c r="B18" s="17" t="s">
        <v>576</v>
      </c>
      <c r="C18" s="3" t="s">
        <v>577</v>
      </c>
      <c r="D18" s="3" t="s">
        <v>80</v>
      </c>
      <c r="E18" s="3" t="s">
        <v>463</v>
      </c>
      <c r="F18" s="3" t="s">
        <v>491</v>
      </c>
      <c r="G18" s="3">
        <v>11</v>
      </c>
      <c r="H18" s="3">
        <v>41.2</v>
      </c>
      <c r="I18" s="22">
        <v>1</v>
      </c>
      <c r="J18" s="22">
        <f t="shared" si="3"/>
        <v>41.2</v>
      </c>
      <c r="K18" s="75">
        <f>40*$H$7/J18</f>
        <v>10.194174757281553</v>
      </c>
      <c r="L18" s="28">
        <v>9.1</v>
      </c>
      <c r="M18" s="72">
        <f t="shared" si="0"/>
        <v>36.4</v>
      </c>
      <c r="N18" s="23">
        <v>42</v>
      </c>
      <c r="O18" s="72">
        <f t="shared" si="1"/>
        <v>15.555555555555555</v>
      </c>
      <c r="P18" s="142">
        <f t="shared" si="2"/>
        <v>62.149730312837107</v>
      </c>
      <c r="Q18" s="24" t="s">
        <v>102</v>
      </c>
    </row>
    <row r="19" spans="1:17" s="36" customFormat="1" ht="27" customHeight="1" x14ac:dyDescent="0.3">
      <c r="A19" s="3">
        <v>12</v>
      </c>
      <c r="B19" s="31" t="s">
        <v>57</v>
      </c>
      <c r="C19" s="2" t="s">
        <v>58</v>
      </c>
      <c r="D19" s="2" t="s">
        <v>59</v>
      </c>
      <c r="E19" s="8" t="s">
        <v>25</v>
      </c>
      <c r="F19" s="3" t="s">
        <v>42</v>
      </c>
      <c r="G19" s="3">
        <v>9</v>
      </c>
      <c r="H19" s="1">
        <v>36.299999999999997</v>
      </c>
      <c r="I19" s="22">
        <v>0.9</v>
      </c>
      <c r="J19" s="22">
        <v>10</v>
      </c>
      <c r="K19" s="75">
        <f>40*$H$7/J19</f>
        <v>42</v>
      </c>
      <c r="L19" s="28">
        <v>9</v>
      </c>
      <c r="M19" s="72">
        <f t="shared" si="0"/>
        <v>36</v>
      </c>
      <c r="N19" s="30">
        <v>39</v>
      </c>
      <c r="O19" s="72">
        <f t="shared" si="1"/>
        <v>14.444444444444445</v>
      </c>
      <c r="P19" s="142">
        <f t="shared" si="2"/>
        <v>92.444444444444443</v>
      </c>
      <c r="Q19" s="29"/>
    </row>
    <row r="20" spans="1:17" s="36" customFormat="1" ht="27" customHeight="1" x14ac:dyDescent="0.3">
      <c r="A20" s="3">
        <v>14</v>
      </c>
      <c r="B20" s="9" t="s">
        <v>582</v>
      </c>
      <c r="C20" s="9" t="s">
        <v>217</v>
      </c>
      <c r="D20" s="9" t="s">
        <v>76</v>
      </c>
      <c r="E20" s="8" t="s">
        <v>579</v>
      </c>
      <c r="F20" s="3" t="s">
        <v>580</v>
      </c>
      <c r="G20" s="3">
        <v>9</v>
      </c>
      <c r="H20" s="3">
        <v>48</v>
      </c>
      <c r="I20" s="22">
        <v>1</v>
      </c>
      <c r="J20" s="22">
        <f t="shared" si="3"/>
        <v>48</v>
      </c>
      <c r="K20" s="75">
        <f>40*$H$7/J20</f>
        <v>8.75</v>
      </c>
      <c r="L20" s="28">
        <v>9.5</v>
      </c>
      <c r="M20" s="72">
        <f t="shared" si="0"/>
        <v>38</v>
      </c>
      <c r="N20" s="30">
        <v>32</v>
      </c>
      <c r="O20" s="72">
        <f t="shared" si="1"/>
        <v>11.851851851851851</v>
      </c>
      <c r="P20" s="142">
        <f t="shared" si="2"/>
        <v>58.601851851851848</v>
      </c>
      <c r="Q20" s="24" t="s">
        <v>90</v>
      </c>
    </row>
    <row r="21" spans="1:17" s="36" customFormat="1" ht="27" customHeight="1" x14ac:dyDescent="0.3">
      <c r="A21" s="3">
        <v>15</v>
      </c>
      <c r="B21" s="2" t="s">
        <v>55</v>
      </c>
      <c r="C21" s="2" t="s">
        <v>56</v>
      </c>
      <c r="D21" s="2" t="s">
        <v>59</v>
      </c>
      <c r="E21" s="8" t="s">
        <v>25</v>
      </c>
      <c r="F21" s="3" t="s">
        <v>42</v>
      </c>
      <c r="G21" s="3">
        <v>9</v>
      </c>
      <c r="H21" s="1">
        <v>51.9</v>
      </c>
      <c r="I21" s="22">
        <v>0.9</v>
      </c>
      <c r="J21" s="22">
        <v>10</v>
      </c>
      <c r="K21" s="75">
        <f>40*$H$7/J21</f>
        <v>42</v>
      </c>
      <c r="L21" s="28">
        <v>9.5</v>
      </c>
      <c r="M21" s="72">
        <f t="shared" si="0"/>
        <v>38</v>
      </c>
      <c r="N21" s="23">
        <v>35</v>
      </c>
      <c r="O21" s="72">
        <f t="shared" si="1"/>
        <v>12.962962962962964</v>
      </c>
      <c r="P21" s="142">
        <f t="shared" si="2"/>
        <v>92.962962962962962</v>
      </c>
      <c r="Q21" s="29"/>
    </row>
    <row r="22" spans="1:17" s="36" customFormat="1" ht="27" customHeight="1" x14ac:dyDescent="0.3">
      <c r="A22" s="3">
        <v>16</v>
      </c>
      <c r="B22" s="17" t="s">
        <v>574</v>
      </c>
      <c r="C22" s="17" t="s">
        <v>115</v>
      </c>
      <c r="D22" s="17" t="s">
        <v>76</v>
      </c>
      <c r="E22" s="19" t="s">
        <v>463</v>
      </c>
      <c r="F22" s="17" t="s">
        <v>473</v>
      </c>
      <c r="G22" s="3" t="s">
        <v>551</v>
      </c>
      <c r="H22" s="3">
        <v>49.3</v>
      </c>
      <c r="I22" s="22">
        <v>1</v>
      </c>
      <c r="J22" s="22">
        <f t="shared" si="3"/>
        <v>49.3</v>
      </c>
      <c r="K22" s="75">
        <f>40*$H$7/J22</f>
        <v>8.5192697768762677</v>
      </c>
      <c r="L22" s="76">
        <v>8.9</v>
      </c>
      <c r="M22" s="72">
        <f t="shared" si="0"/>
        <v>35.6</v>
      </c>
      <c r="N22" s="23">
        <v>37</v>
      </c>
      <c r="O22" s="72">
        <f t="shared" si="1"/>
        <v>13.703703703703704</v>
      </c>
      <c r="P22" s="142">
        <f t="shared" si="2"/>
        <v>57.822973480579968</v>
      </c>
      <c r="Q22" s="24"/>
    </row>
    <row r="23" spans="1:17" s="36" customFormat="1" ht="27" customHeight="1" x14ac:dyDescent="0.3">
      <c r="A23" s="3">
        <v>17</v>
      </c>
      <c r="B23" s="2" t="s">
        <v>612</v>
      </c>
      <c r="C23" s="2" t="s">
        <v>230</v>
      </c>
      <c r="D23" s="2" t="s">
        <v>158</v>
      </c>
      <c r="E23" s="8" t="s">
        <v>609</v>
      </c>
      <c r="F23" s="3" t="s">
        <v>613</v>
      </c>
      <c r="G23" s="3">
        <v>11</v>
      </c>
      <c r="H23" s="1">
        <v>50.19</v>
      </c>
      <c r="I23" s="22">
        <v>1</v>
      </c>
      <c r="J23" s="22">
        <f t="shared" si="3"/>
        <v>50.19</v>
      </c>
      <c r="K23" s="75">
        <f>40*$H$7/J23</f>
        <v>8.3682008368200833</v>
      </c>
      <c r="L23" s="28">
        <v>9.3000000000000007</v>
      </c>
      <c r="M23" s="72">
        <f t="shared" si="0"/>
        <v>37.200000000000003</v>
      </c>
      <c r="N23" s="30">
        <v>33</v>
      </c>
      <c r="O23" s="72">
        <f t="shared" si="1"/>
        <v>12.222222222222221</v>
      </c>
      <c r="P23" s="142">
        <f t="shared" si="2"/>
        <v>57.790423059042304</v>
      </c>
      <c r="Q23" s="24" t="s">
        <v>102</v>
      </c>
    </row>
    <row r="24" spans="1:17" s="36" customFormat="1" ht="27" customHeight="1" x14ac:dyDescent="0.3">
      <c r="A24" s="3">
        <v>18</v>
      </c>
      <c r="B24" s="2" t="s">
        <v>607</v>
      </c>
      <c r="C24" s="2" t="s">
        <v>110</v>
      </c>
      <c r="D24" s="2" t="s">
        <v>608</v>
      </c>
      <c r="E24" s="3" t="s">
        <v>609</v>
      </c>
      <c r="F24" s="3" t="s">
        <v>610</v>
      </c>
      <c r="G24" s="3">
        <v>10</v>
      </c>
      <c r="H24" s="1">
        <v>47.56</v>
      </c>
      <c r="I24" s="1">
        <v>1</v>
      </c>
      <c r="J24" s="22">
        <f t="shared" si="3"/>
        <v>47.56</v>
      </c>
      <c r="K24" s="75">
        <f>40*$H$7/J24</f>
        <v>8.8309503784693018</v>
      </c>
      <c r="L24" s="28">
        <v>8.9</v>
      </c>
      <c r="M24" s="72">
        <f t="shared" si="0"/>
        <v>35.6</v>
      </c>
      <c r="N24" s="23">
        <v>36</v>
      </c>
      <c r="O24" s="72">
        <f t="shared" si="1"/>
        <v>13.333333333333334</v>
      </c>
      <c r="P24" s="142">
        <f t="shared" si="2"/>
        <v>57.764283711802641</v>
      </c>
      <c r="Q24" s="24" t="s">
        <v>102</v>
      </c>
    </row>
    <row r="25" spans="1:17" s="36" customFormat="1" ht="27" customHeight="1" x14ac:dyDescent="0.3">
      <c r="A25" s="3">
        <v>19</v>
      </c>
      <c r="B25" s="9" t="s">
        <v>581</v>
      </c>
      <c r="C25" s="9" t="s">
        <v>328</v>
      </c>
      <c r="D25" s="9" t="s">
        <v>73</v>
      </c>
      <c r="E25" s="8" t="s">
        <v>579</v>
      </c>
      <c r="F25" s="3" t="s">
        <v>580</v>
      </c>
      <c r="G25" s="3">
        <v>9</v>
      </c>
      <c r="H25" s="3">
        <v>44</v>
      </c>
      <c r="I25" s="1">
        <v>1</v>
      </c>
      <c r="J25" s="22">
        <f t="shared" si="3"/>
        <v>44</v>
      </c>
      <c r="K25" s="75">
        <f>40*$H$7/J25</f>
        <v>9.545454545454545</v>
      </c>
      <c r="L25" s="28">
        <v>8.5</v>
      </c>
      <c r="M25" s="72">
        <f t="shared" si="0"/>
        <v>34</v>
      </c>
      <c r="N25" s="30">
        <v>32</v>
      </c>
      <c r="O25" s="72">
        <f t="shared" si="1"/>
        <v>11.851851851851851</v>
      </c>
      <c r="P25" s="142">
        <f t="shared" si="2"/>
        <v>55.397306397306394</v>
      </c>
      <c r="Q25" s="24" t="s">
        <v>102</v>
      </c>
    </row>
    <row r="26" spans="1:17" s="36" customFormat="1" ht="27" customHeight="1" x14ac:dyDescent="0.3">
      <c r="A26" s="3">
        <v>20</v>
      </c>
      <c r="B26" s="2" t="s">
        <v>169</v>
      </c>
      <c r="C26" s="2" t="s">
        <v>128</v>
      </c>
      <c r="D26" s="2" t="s">
        <v>170</v>
      </c>
      <c r="E26" s="3" t="s">
        <v>164</v>
      </c>
      <c r="F26" s="3" t="s">
        <v>165</v>
      </c>
      <c r="G26" s="3">
        <v>10</v>
      </c>
      <c r="H26" s="1">
        <v>45.3</v>
      </c>
      <c r="I26" s="1">
        <v>0.9</v>
      </c>
      <c r="J26" s="22">
        <f t="shared" si="3"/>
        <v>50.333333333333329</v>
      </c>
      <c r="K26" s="75">
        <f>40*$H$7/J26</f>
        <v>8.3443708609271532</v>
      </c>
      <c r="L26" s="28">
        <v>7.5</v>
      </c>
      <c r="M26" s="72">
        <f t="shared" si="0"/>
        <v>30</v>
      </c>
      <c r="N26" s="23">
        <v>38</v>
      </c>
      <c r="O26" s="72">
        <f t="shared" si="1"/>
        <v>14.074074074074074</v>
      </c>
      <c r="P26" s="142">
        <f t="shared" si="2"/>
        <v>52.418444935001233</v>
      </c>
      <c r="Q26" s="24" t="s">
        <v>102</v>
      </c>
    </row>
    <row r="27" spans="1:17" s="36" customFormat="1" ht="27" customHeight="1" x14ac:dyDescent="0.3">
      <c r="A27" s="3">
        <v>21</v>
      </c>
      <c r="B27" s="2" t="s">
        <v>460</v>
      </c>
      <c r="C27" s="2" t="s">
        <v>291</v>
      </c>
      <c r="D27" s="2" t="s">
        <v>461</v>
      </c>
      <c r="E27" s="3" t="s">
        <v>439</v>
      </c>
      <c r="F27" s="3" t="s">
        <v>440</v>
      </c>
      <c r="G27" s="3">
        <v>10</v>
      </c>
      <c r="H27" s="1">
        <v>61.4</v>
      </c>
      <c r="I27" s="1">
        <v>1</v>
      </c>
      <c r="J27" s="22">
        <f t="shared" si="3"/>
        <v>61.4</v>
      </c>
      <c r="K27" s="75">
        <f>40*$H$7/J27</f>
        <v>6.8403908794788277</v>
      </c>
      <c r="L27" s="28">
        <v>10</v>
      </c>
      <c r="M27" s="72">
        <f t="shared" si="0"/>
        <v>40</v>
      </c>
      <c r="N27" s="23">
        <v>13.7</v>
      </c>
      <c r="O27" s="72">
        <f t="shared" si="1"/>
        <v>5.0740740740740744</v>
      </c>
      <c r="P27" s="142">
        <f t="shared" si="2"/>
        <v>51.914464953552901</v>
      </c>
      <c r="Q27" s="29"/>
    </row>
    <row r="28" spans="1:17" s="36" customFormat="1" ht="27" customHeight="1" x14ac:dyDescent="0.3">
      <c r="A28" s="3">
        <v>22</v>
      </c>
      <c r="B28" s="4" t="s">
        <v>459</v>
      </c>
      <c r="C28" s="4" t="s">
        <v>217</v>
      </c>
      <c r="D28" s="4" t="s">
        <v>74</v>
      </c>
      <c r="E28" s="3" t="s">
        <v>439</v>
      </c>
      <c r="F28" s="3" t="s">
        <v>440</v>
      </c>
      <c r="G28" s="3">
        <v>10</v>
      </c>
      <c r="H28" s="1">
        <v>61.9</v>
      </c>
      <c r="I28" s="1">
        <v>1</v>
      </c>
      <c r="J28" s="22">
        <f t="shared" si="3"/>
        <v>61.9</v>
      </c>
      <c r="K28" s="75">
        <f>40*$H$7/J28</f>
        <v>6.7851373182552503</v>
      </c>
      <c r="L28" s="28">
        <v>10</v>
      </c>
      <c r="M28" s="72">
        <f t="shared" si="0"/>
        <v>40</v>
      </c>
      <c r="N28" s="23">
        <v>11.5</v>
      </c>
      <c r="O28" s="72">
        <f t="shared" si="1"/>
        <v>4.2592592592592595</v>
      </c>
      <c r="P28" s="142">
        <f t="shared" si="2"/>
        <v>51.044396577514512</v>
      </c>
      <c r="Q28" s="29"/>
    </row>
    <row r="29" spans="1:17" s="36" customFormat="1" ht="27" customHeight="1" x14ac:dyDescent="0.3">
      <c r="A29" s="3">
        <v>23</v>
      </c>
      <c r="B29" s="2" t="s">
        <v>162</v>
      </c>
      <c r="C29" s="2" t="s">
        <v>163</v>
      </c>
      <c r="D29" s="2" t="s">
        <v>80</v>
      </c>
      <c r="E29" s="8" t="s">
        <v>164</v>
      </c>
      <c r="F29" s="3" t="s">
        <v>165</v>
      </c>
      <c r="G29" s="3">
        <v>10</v>
      </c>
      <c r="H29" s="1">
        <v>40.200000000000003</v>
      </c>
      <c r="I29" s="1">
        <v>0.9</v>
      </c>
      <c r="J29" s="22">
        <f t="shared" si="3"/>
        <v>44.666666666666671</v>
      </c>
      <c r="K29" s="75">
        <f>40*$H$7/J29</f>
        <v>9.4029850746268639</v>
      </c>
      <c r="L29" s="28">
        <v>6.3</v>
      </c>
      <c r="M29" s="72">
        <f t="shared" si="0"/>
        <v>25.2</v>
      </c>
      <c r="N29" s="30">
        <v>44</v>
      </c>
      <c r="O29" s="72">
        <f t="shared" si="1"/>
        <v>16.296296296296298</v>
      </c>
      <c r="P29" s="142">
        <f t="shared" si="2"/>
        <v>50.899281370923163</v>
      </c>
      <c r="Q29" s="29" t="s">
        <v>90</v>
      </c>
    </row>
    <row r="30" spans="1:17" s="36" customFormat="1" ht="27" customHeight="1" x14ac:dyDescent="0.3">
      <c r="A30" s="3">
        <v>24</v>
      </c>
      <c r="B30" s="2" t="s">
        <v>127</v>
      </c>
      <c r="C30" s="2" t="s">
        <v>128</v>
      </c>
      <c r="D30" s="2" t="s">
        <v>129</v>
      </c>
      <c r="E30" s="8" t="s">
        <v>125</v>
      </c>
      <c r="F30" s="3" t="s">
        <v>126</v>
      </c>
      <c r="G30" s="3">
        <v>9</v>
      </c>
      <c r="H30" s="1">
        <v>59.45</v>
      </c>
      <c r="I30" s="1">
        <v>0.9</v>
      </c>
      <c r="J30" s="22">
        <f t="shared" si="3"/>
        <v>66.055555555555557</v>
      </c>
      <c r="K30" s="75">
        <f>40*$H$7/J30</f>
        <v>6.3582842724978974</v>
      </c>
      <c r="L30" s="102" t="s">
        <v>641</v>
      </c>
      <c r="M30" s="72">
        <f t="shared" si="0"/>
        <v>36.799999999999997</v>
      </c>
      <c r="N30" s="23">
        <v>20</v>
      </c>
      <c r="O30" s="72">
        <f t="shared" si="1"/>
        <v>7.4074074074074074</v>
      </c>
      <c r="P30" s="142">
        <f t="shared" si="2"/>
        <v>50.565691679905299</v>
      </c>
      <c r="Q30" s="29" t="s">
        <v>90</v>
      </c>
    </row>
    <row r="31" spans="1:17" s="36" customFormat="1" ht="27" customHeight="1" x14ac:dyDescent="0.3">
      <c r="A31" s="3">
        <v>25</v>
      </c>
      <c r="B31" s="4" t="s">
        <v>166</v>
      </c>
      <c r="C31" s="4" t="s">
        <v>167</v>
      </c>
      <c r="D31" s="4" t="s">
        <v>168</v>
      </c>
      <c r="E31" s="8" t="s">
        <v>164</v>
      </c>
      <c r="F31" s="3" t="s">
        <v>165</v>
      </c>
      <c r="G31" s="3">
        <v>9</v>
      </c>
      <c r="H31" s="1">
        <v>43.4</v>
      </c>
      <c r="I31" s="1">
        <v>0.9</v>
      </c>
      <c r="J31" s="22">
        <f t="shared" si="3"/>
        <v>48.222222222222221</v>
      </c>
      <c r="K31" s="75">
        <f>40*$H$7/J31</f>
        <v>8.7096774193548381</v>
      </c>
      <c r="L31" s="28">
        <v>7.5</v>
      </c>
      <c r="M31" s="72">
        <f t="shared" si="0"/>
        <v>30</v>
      </c>
      <c r="N31" s="23">
        <v>27</v>
      </c>
      <c r="O31" s="72">
        <f t="shared" si="1"/>
        <v>10</v>
      </c>
      <c r="P31" s="142">
        <f t="shared" si="2"/>
        <v>48.70967741935484</v>
      </c>
      <c r="Q31" s="29" t="s">
        <v>102</v>
      </c>
    </row>
    <row r="32" spans="1:17" s="36" customFormat="1" ht="27" customHeight="1" x14ac:dyDescent="0.3">
      <c r="A32" s="3">
        <v>26</v>
      </c>
      <c r="B32" s="15" t="s">
        <v>575</v>
      </c>
      <c r="C32" s="15" t="s">
        <v>35</v>
      </c>
      <c r="D32" s="15" t="s">
        <v>80</v>
      </c>
      <c r="E32" s="8" t="s">
        <v>463</v>
      </c>
      <c r="F32" s="3" t="s">
        <v>491</v>
      </c>
      <c r="G32" s="3">
        <v>11</v>
      </c>
      <c r="H32" s="3">
        <v>51.3</v>
      </c>
      <c r="I32" s="1">
        <v>1</v>
      </c>
      <c r="J32" s="22">
        <f t="shared" si="3"/>
        <v>51.3</v>
      </c>
      <c r="K32" s="75">
        <f>40*$H$7/J32</f>
        <v>8.1871345029239766</v>
      </c>
      <c r="L32" s="28">
        <v>7</v>
      </c>
      <c r="M32" s="72">
        <f t="shared" si="0"/>
        <v>28</v>
      </c>
      <c r="N32" s="30">
        <v>31</v>
      </c>
      <c r="O32" s="72">
        <f t="shared" si="1"/>
        <v>11.481481481481481</v>
      </c>
      <c r="P32" s="142">
        <f t="shared" si="2"/>
        <v>47.668615984405456</v>
      </c>
      <c r="Q32" s="24"/>
    </row>
    <row r="33" spans="1:17" s="36" customFormat="1" ht="27" customHeight="1" x14ac:dyDescent="0.3">
      <c r="A33" s="3">
        <v>27</v>
      </c>
      <c r="B33" s="18" t="s">
        <v>571</v>
      </c>
      <c r="C33" s="18" t="s">
        <v>115</v>
      </c>
      <c r="D33" s="18" t="s">
        <v>156</v>
      </c>
      <c r="E33" s="3" t="s">
        <v>463</v>
      </c>
      <c r="F33" s="3" t="s">
        <v>464</v>
      </c>
      <c r="G33" s="3" t="s">
        <v>544</v>
      </c>
      <c r="H33" s="3">
        <v>57.6</v>
      </c>
      <c r="I33" s="1">
        <v>1</v>
      </c>
      <c r="J33" s="22">
        <f t="shared" si="3"/>
        <v>57.6</v>
      </c>
      <c r="K33" s="75">
        <f>40*$H$7/J33</f>
        <v>7.2916666666666661</v>
      </c>
      <c r="L33" s="28">
        <v>7</v>
      </c>
      <c r="M33" s="72">
        <f t="shared" si="0"/>
        <v>28</v>
      </c>
      <c r="N33" s="23">
        <v>31</v>
      </c>
      <c r="O33" s="72">
        <f t="shared" si="1"/>
        <v>11.481481481481481</v>
      </c>
      <c r="P33" s="142">
        <f t="shared" si="2"/>
        <v>46.773148148148145</v>
      </c>
      <c r="Q33" s="24"/>
    </row>
    <row r="34" spans="1:17" s="36" customFormat="1" ht="27" customHeight="1" x14ac:dyDescent="0.3">
      <c r="A34" s="3">
        <v>28</v>
      </c>
      <c r="B34" s="3" t="s">
        <v>568</v>
      </c>
      <c r="C34" s="3" t="s">
        <v>239</v>
      </c>
      <c r="D34" s="3" t="s">
        <v>80</v>
      </c>
      <c r="E34" s="3" t="s">
        <v>463</v>
      </c>
      <c r="F34" s="3" t="s">
        <v>473</v>
      </c>
      <c r="G34" s="3" t="s">
        <v>542</v>
      </c>
      <c r="H34" s="3">
        <v>44.3</v>
      </c>
      <c r="I34" s="1">
        <v>1</v>
      </c>
      <c r="J34" s="22">
        <f t="shared" si="3"/>
        <v>44.3</v>
      </c>
      <c r="K34" s="75">
        <f>40*$H$7/J34</f>
        <v>9.4808126410835225</v>
      </c>
      <c r="L34" s="28">
        <v>6</v>
      </c>
      <c r="M34" s="72">
        <f t="shared" si="0"/>
        <v>24</v>
      </c>
      <c r="N34" s="23">
        <v>31</v>
      </c>
      <c r="O34" s="72">
        <f t="shared" si="1"/>
        <v>11.481481481481481</v>
      </c>
      <c r="P34" s="142">
        <f t="shared" si="2"/>
        <v>44.962294122565005</v>
      </c>
      <c r="Q34" s="24"/>
    </row>
    <row r="35" spans="1:17" s="36" customFormat="1" ht="27" customHeight="1" x14ac:dyDescent="0.3">
      <c r="A35" s="3">
        <v>29</v>
      </c>
      <c r="B35" s="3" t="s">
        <v>583</v>
      </c>
      <c r="C35" s="3" t="s">
        <v>128</v>
      </c>
      <c r="D35" s="3" t="s">
        <v>74</v>
      </c>
      <c r="E35" s="3" t="s">
        <v>579</v>
      </c>
      <c r="F35" s="3" t="s">
        <v>580</v>
      </c>
      <c r="G35" s="3">
        <v>9</v>
      </c>
      <c r="H35" s="3">
        <v>76</v>
      </c>
      <c r="I35" s="1">
        <v>1</v>
      </c>
      <c r="J35" s="22">
        <f t="shared" si="3"/>
        <v>76</v>
      </c>
      <c r="K35" s="75">
        <f>40*$H$7/J35</f>
        <v>5.5263157894736841</v>
      </c>
      <c r="L35" s="28">
        <v>7</v>
      </c>
      <c r="M35" s="72">
        <f t="shared" si="0"/>
        <v>28</v>
      </c>
      <c r="N35" s="23">
        <v>30</v>
      </c>
      <c r="O35" s="72">
        <f t="shared" si="1"/>
        <v>11.111111111111111</v>
      </c>
      <c r="P35" s="142">
        <f t="shared" si="2"/>
        <v>44.637426900584799</v>
      </c>
      <c r="Q35" s="24"/>
    </row>
    <row r="36" spans="1:17" s="39" customFormat="1" ht="27" customHeight="1" x14ac:dyDescent="0.3">
      <c r="A36" s="3">
        <v>30</v>
      </c>
      <c r="B36" s="9" t="s">
        <v>578</v>
      </c>
      <c r="C36" s="9" t="s">
        <v>35</v>
      </c>
      <c r="D36" s="9" t="s">
        <v>116</v>
      </c>
      <c r="E36" s="8" t="s">
        <v>579</v>
      </c>
      <c r="F36" s="3" t="s">
        <v>580</v>
      </c>
      <c r="G36" s="3">
        <v>9</v>
      </c>
      <c r="H36" s="3">
        <v>69</v>
      </c>
      <c r="I36" s="1">
        <v>1</v>
      </c>
      <c r="J36" s="22">
        <f t="shared" si="3"/>
        <v>69</v>
      </c>
      <c r="K36" s="75">
        <f>40*$H$7/J36</f>
        <v>6.0869565217391308</v>
      </c>
      <c r="L36" s="28">
        <v>7</v>
      </c>
      <c r="M36" s="72">
        <f t="shared" si="0"/>
        <v>28</v>
      </c>
      <c r="N36" s="23">
        <v>20</v>
      </c>
      <c r="O36" s="72">
        <f t="shared" si="1"/>
        <v>7.4074074074074074</v>
      </c>
      <c r="P36" s="142">
        <f t="shared" si="2"/>
        <v>41.494363929146537</v>
      </c>
      <c r="Q36" s="24"/>
    </row>
    <row r="37" spans="1:17" s="39" customFormat="1" ht="27" customHeight="1" x14ac:dyDescent="0.3">
      <c r="A37" s="3">
        <v>31</v>
      </c>
      <c r="B37" s="11" t="s">
        <v>407</v>
      </c>
      <c r="C37" s="11" t="s">
        <v>408</v>
      </c>
      <c r="D37" s="11" t="s">
        <v>409</v>
      </c>
      <c r="E37" s="12" t="s">
        <v>381</v>
      </c>
      <c r="F37" s="10" t="s">
        <v>382</v>
      </c>
      <c r="G37" s="10">
        <v>11</v>
      </c>
      <c r="H37" s="34">
        <v>89</v>
      </c>
      <c r="I37" s="1">
        <v>1</v>
      </c>
      <c r="J37" s="22">
        <f t="shared" si="3"/>
        <v>89</v>
      </c>
      <c r="K37" s="75">
        <f>40*$H$7/J37</f>
        <v>4.7191011235955056</v>
      </c>
      <c r="L37" s="37">
        <v>6.5</v>
      </c>
      <c r="M37" s="72">
        <f t="shared" si="0"/>
        <v>26</v>
      </c>
      <c r="N37" s="38">
        <v>27</v>
      </c>
      <c r="O37" s="72">
        <f t="shared" si="1"/>
        <v>10</v>
      </c>
      <c r="P37" s="142">
        <f t="shared" si="2"/>
        <v>40.719101123595507</v>
      </c>
      <c r="Q37" s="24" t="s">
        <v>90</v>
      </c>
    </row>
    <row r="38" spans="1:17" s="39" customFormat="1" ht="27" customHeight="1" x14ac:dyDescent="0.3">
      <c r="A38" s="3">
        <v>32</v>
      </c>
      <c r="B38" s="5" t="s">
        <v>569</v>
      </c>
      <c r="C38" s="5" t="s">
        <v>118</v>
      </c>
      <c r="D38" s="5" t="s">
        <v>570</v>
      </c>
      <c r="E38" s="8" t="s">
        <v>463</v>
      </c>
      <c r="F38" s="3" t="s">
        <v>473</v>
      </c>
      <c r="G38" s="3" t="s">
        <v>542</v>
      </c>
      <c r="H38" s="3">
        <v>58.6</v>
      </c>
      <c r="I38" s="1">
        <v>1</v>
      </c>
      <c r="J38" s="22">
        <f t="shared" si="3"/>
        <v>58.6</v>
      </c>
      <c r="K38" s="75">
        <f>40*$H$7/J38</f>
        <v>7.1672354948805461</v>
      </c>
      <c r="L38" s="28">
        <v>5.6</v>
      </c>
      <c r="M38" s="72">
        <f t="shared" si="0"/>
        <v>22.4</v>
      </c>
      <c r="N38" s="23">
        <v>28</v>
      </c>
      <c r="O38" s="72">
        <f t="shared" si="1"/>
        <v>10.37037037037037</v>
      </c>
      <c r="P38" s="142">
        <f t="shared" si="2"/>
        <v>39.937605865250916</v>
      </c>
      <c r="Q38" s="24"/>
    </row>
    <row r="39" spans="1:17" s="39" customFormat="1" ht="27" customHeight="1" x14ac:dyDescent="0.3">
      <c r="A39" s="3">
        <v>33</v>
      </c>
      <c r="B39" s="9" t="s">
        <v>578</v>
      </c>
      <c r="C39" s="4" t="s">
        <v>122</v>
      </c>
      <c r="D39" s="4" t="s">
        <v>116</v>
      </c>
      <c r="E39" s="8" t="s">
        <v>579</v>
      </c>
      <c r="F39" s="3" t="s">
        <v>580</v>
      </c>
      <c r="G39" s="3">
        <v>9</v>
      </c>
      <c r="H39" s="3">
        <v>68</v>
      </c>
      <c r="I39" s="1">
        <v>1</v>
      </c>
      <c r="J39" s="22">
        <f t="shared" si="3"/>
        <v>68</v>
      </c>
      <c r="K39" s="75">
        <f>40*$H$7/J39</f>
        <v>6.1764705882352944</v>
      </c>
      <c r="L39" s="28">
        <v>7</v>
      </c>
      <c r="M39" s="72">
        <f t="shared" si="0"/>
        <v>28</v>
      </c>
      <c r="N39" s="23">
        <v>13</v>
      </c>
      <c r="O39" s="72">
        <f t="shared" si="1"/>
        <v>4.8148148148148149</v>
      </c>
      <c r="P39" s="142">
        <f t="shared" si="2"/>
        <v>38.991285403050114</v>
      </c>
      <c r="Q39" s="24"/>
    </row>
    <row r="40" spans="1:17" s="39" customFormat="1" ht="27" customHeight="1" x14ac:dyDescent="0.3">
      <c r="A40" s="3">
        <v>34</v>
      </c>
      <c r="B40" s="15" t="s">
        <v>572</v>
      </c>
      <c r="C40" s="15" t="s">
        <v>573</v>
      </c>
      <c r="D40" s="15" t="s">
        <v>74</v>
      </c>
      <c r="E40" s="8" t="s">
        <v>463</v>
      </c>
      <c r="F40" s="3" t="s">
        <v>473</v>
      </c>
      <c r="G40" s="3" t="s">
        <v>551</v>
      </c>
      <c r="H40" s="3">
        <v>46.1</v>
      </c>
      <c r="I40" s="1">
        <v>1</v>
      </c>
      <c r="J40" s="22">
        <f t="shared" ref="J40:J71" si="4">H40/I40</f>
        <v>46.1</v>
      </c>
      <c r="K40" s="75">
        <f>40*$H$7/J40</f>
        <v>9.1106290672451191</v>
      </c>
      <c r="L40" s="28">
        <v>4</v>
      </c>
      <c r="M40" s="72">
        <f t="shared" si="0"/>
        <v>16</v>
      </c>
      <c r="N40" s="23">
        <v>32</v>
      </c>
      <c r="O40" s="72">
        <f t="shared" si="1"/>
        <v>11.851851851851851</v>
      </c>
      <c r="P40" s="142">
        <f t="shared" si="2"/>
        <v>36.962480919096976</v>
      </c>
      <c r="Q40" s="24"/>
    </row>
    <row r="41" spans="1:17" s="39" customFormat="1" ht="27" customHeight="1" x14ac:dyDescent="0.3">
      <c r="A41" s="3">
        <v>35</v>
      </c>
      <c r="B41" s="2" t="s">
        <v>144</v>
      </c>
      <c r="C41" s="2" t="s">
        <v>145</v>
      </c>
      <c r="D41" s="2" t="s">
        <v>146</v>
      </c>
      <c r="E41" s="8" t="s">
        <v>132</v>
      </c>
      <c r="F41" s="3" t="s">
        <v>133</v>
      </c>
      <c r="G41" s="3">
        <v>9</v>
      </c>
      <c r="H41" s="1">
        <v>90</v>
      </c>
      <c r="I41" s="1">
        <v>0.9</v>
      </c>
      <c r="J41" s="22">
        <f t="shared" si="4"/>
        <v>100</v>
      </c>
      <c r="K41" s="75">
        <f>40*$H$7/J41</f>
        <v>4.2</v>
      </c>
      <c r="L41" s="28">
        <v>6.25</v>
      </c>
      <c r="M41" s="72">
        <f t="shared" si="0"/>
        <v>25</v>
      </c>
      <c r="N41" s="23">
        <v>15</v>
      </c>
      <c r="O41" s="72">
        <f t="shared" si="1"/>
        <v>5.5555555555555554</v>
      </c>
      <c r="P41" s="142">
        <f t="shared" si="2"/>
        <v>34.755555555555553</v>
      </c>
      <c r="Q41" s="29"/>
    </row>
    <row r="42" spans="1:17" s="39" customFormat="1" ht="27" customHeight="1" x14ac:dyDescent="0.3">
      <c r="A42" s="3">
        <v>36</v>
      </c>
      <c r="B42" s="2" t="s">
        <v>253</v>
      </c>
      <c r="C42" s="2" t="s">
        <v>254</v>
      </c>
      <c r="D42" s="2" t="s">
        <v>255</v>
      </c>
      <c r="E42" s="8" t="s">
        <v>250</v>
      </c>
      <c r="F42" s="3" t="s">
        <v>248</v>
      </c>
      <c r="G42" s="3">
        <v>10</v>
      </c>
      <c r="H42" s="1">
        <v>75.44</v>
      </c>
      <c r="I42" s="1">
        <v>1</v>
      </c>
      <c r="J42" s="22">
        <f t="shared" si="4"/>
        <v>75.44</v>
      </c>
      <c r="K42" s="75">
        <f>40*$H$7/J42</f>
        <v>5.5673382820784729</v>
      </c>
      <c r="L42" s="28">
        <v>5.7</v>
      </c>
      <c r="M42" s="72">
        <f t="shared" si="0"/>
        <v>22.8</v>
      </c>
      <c r="N42" s="23">
        <v>15</v>
      </c>
      <c r="O42" s="72">
        <f t="shared" si="1"/>
        <v>5.5555555555555554</v>
      </c>
      <c r="P42" s="142">
        <f t="shared" si="2"/>
        <v>33.922893837634028</v>
      </c>
      <c r="Q42" s="29" t="s">
        <v>93</v>
      </c>
    </row>
    <row r="43" spans="1:17" s="36" customFormat="1" ht="27" customHeight="1" x14ac:dyDescent="0.3">
      <c r="A43" s="3">
        <v>37</v>
      </c>
      <c r="B43" s="4" t="s">
        <v>147</v>
      </c>
      <c r="C43" s="4" t="s">
        <v>35</v>
      </c>
      <c r="D43" s="4" t="s">
        <v>80</v>
      </c>
      <c r="E43" s="8" t="s">
        <v>132</v>
      </c>
      <c r="F43" s="3" t="s">
        <v>133</v>
      </c>
      <c r="G43" s="3">
        <v>9</v>
      </c>
      <c r="H43" s="1">
        <v>108</v>
      </c>
      <c r="I43" s="1">
        <v>0.9</v>
      </c>
      <c r="J43" s="22">
        <f t="shared" si="4"/>
        <v>120</v>
      </c>
      <c r="K43" s="75">
        <f>40*$H$7/J43</f>
        <v>3.5</v>
      </c>
      <c r="L43" s="28">
        <v>6.25</v>
      </c>
      <c r="M43" s="72">
        <f t="shared" si="0"/>
        <v>25</v>
      </c>
      <c r="N43" s="30">
        <v>10</v>
      </c>
      <c r="O43" s="72">
        <f t="shared" si="1"/>
        <v>3.7037037037037037</v>
      </c>
      <c r="P43" s="142">
        <f t="shared" si="2"/>
        <v>32.203703703703702</v>
      </c>
      <c r="Q43" s="29"/>
    </row>
    <row r="44" spans="1:17" s="36" customFormat="1" ht="27" customHeight="1" x14ac:dyDescent="0.3">
      <c r="A44" s="3">
        <v>38</v>
      </c>
      <c r="B44" s="2" t="s">
        <v>148</v>
      </c>
      <c r="C44" s="2" t="s">
        <v>113</v>
      </c>
      <c r="D44" s="2" t="s">
        <v>80</v>
      </c>
      <c r="E44" s="8" t="s">
        <v>132</v>
      </c>
      <c r="F44" s="3" t="s">
        <v>133</v>
      </c>
      <c r="G44" s="3">
        <v>9</v>
      </c>
      <c r="H44" s="1">
        <v>108</v>
      </c>
      <c r="I44" s="1">
        <v>0.9</v>
      </c>
      <c r="J44" s="22">
        <f t="shared" si="4"/>
        <v>120</v>
      </c>
      <c r="K44" s="75">
        <f>40*$H$7/J44</f>
        <v>3.5</v>
      </c>
      <c r="L44" s="28">
        <v>6</v>
      </c>
      <c r="M44" s="72">
        <f t="shared" si="0"/>
        <v>24</v>
      </c>
      <c r="N44" s="23">
        <v>10</v>
      </c>
      <c r="O44" s="72">
        <f t="shared" si="1"/>
        <v>3.7037037037037037</v>
      </c>
      <c r="P44" s="142">
        <f t="shared" si="2"/>
        <v>31.203703703703702</v>
      </c>
      <c r="Q44" s="29"/>
    </row>
    <row r="45" spans="1:17" s="36" customFormat="1" ht="27" customHeight="1" x14ac:dyDescent="0.3">
      <c r="A45" s="3">
        <v>39</v>
      </c>
      <c r="B45" s="2" t="s">
        <v>256</v>
      </c>
      <c r="C45" s="2" t="s">
        <v>257</v>
      </c>
      <c r="D45" s="2" t="s">
        <v>74</v>
      </c>
      <c r="E45" s="8" t="s">
        <v>250</v>
      </c>
      <c r="F45" s="3" t="s">
        <v>248</v>
      </c>
      <c r="G45" s="3">
        <v>10</v>
      </c>
      <c r="H45" s="1">
        <v>92.67</v>
      </c>
      <c r="I45" s="1">
        <v>1</v>
      </c>
      <c r="J45" s="22">
        <f t="shared" si="4"/>
        <v>92.67</v>
      </c>
      <c r="K45" s="75">
        <f>40*$H$7/J45</f>
        <v>4.5322110715441886</v>
      </c>
      <c r="L45" s="28">
        <v>5</v>
      </c>
      <c r="M45" s="72">
        <f t="shared" si="0"/>
        <v>20</v>
      </c>
      <c r="N45" s="23">
        <v>14</v>
      </c>
      <c r="O45" s="72">
        <f t="shared" si="1"/>
        <v>5.1851851851851851</v>
      </c>
      <c r="P45" s="142">
        <f t="shared" si="2"/>
        <v>29.717396256729373</v>
      </c>
      <c r="Q45" s="29" t="s">
        <v>93</v>
      </c>
    </row>
    <row r="46" spans="1:17" s="36" customFormat="1" ht="27" customHeight="1" x14ac:dyDescent="0.3">
      <c r="A46" s="3">
        <v>40</v>
      </c>
      <c r="B46" s="11" t="s">
        <v>412</v>
      </c>
      <c r="C46" s="11" t="s">
        <v>110</v>
      </c>
      <c r="D46" s="11" t="s">
        <v>80</v>
      </c>
      <c r="E46" s="12" t="s">
        <v>381</v>
      </c>
      <c r="F46" s="10" t="s">
        <v>382</v>
      </c>
      <c r="G46" s="10">
        <v>10</v>
      </c>
      <c r="H46" s="34">
        <v>92</v>
      </c>
      <c r="I46" s="1">
        <v>1</v>
      </c>
      <c r="J46" s="22">
        <f t="shared" si="4"/>
        <v>92</v>
      </c>
      <c r="K46" s="75">
        <f>40*$H$7/J46</f>
        <v>4.5652173913043477</v>
      </c>
      <c r="L46" s="37">
        <v>3.5</v>
      </c>
      <c r="M46" s="72">
        <f t="shared" si="0"/>
        <v>14</v>
      </c>
      <c r="N46" s="38">
        <v>30</v>
      </c>
      <c r="O46" s="72">
        <f t="shared" si="1"/>
        <v>11.111111111111111</v>
      </c>
      <c r="P46" s="142">
        <f t="shared" si="2"/>
        <v>29.676328502415458</v>
      </c>
      <c r="Q46" s="24" t="s">
        <v>384</v>
      </c>
    </row>
    <row r="47" spans="1:17" s="39" customFormat="1" ht="27" customHeight="1" x14ac:dyDescent="0.3">
      <c r="A47" s="3">
        <v>41</v>
      </c>
      <c r="B47" s="9" t="s">
        <v>219</v>
      </c>
      <c r="C47" s="9" t="s">
        <v>122</v>
      </c>
      <c r="D47" s="9" t="s">
        <v>220</v>
      </c>
      <c r="E47" s="8" t="s">
        <v>221</v>
      </c>
      <c r="F47" s="3" t="s">
        <v>222</v>
      </c>
      <c r="G47" s="3">
        <v>9</v>
      </c>
      <c r="H47" s="3">
        <v>28.6</v>
      </c>
      <c r="I47" s="3">
        <v>1</v>
      </c>
      <c r="J47" s="22">
        <f t="shared" si="4"/>
        <v>28.6</v>
      </c>
      <c r="K47" s="75">
        <f>40*$H$7/J47</f>
        <v>14.685314685314685</v>
      </c>
      <c r="L47" s="28">
        <v>3.4</v>
      </c>
      <c r="M47" s="72">
        <f t="shared" si="0"/>
        <v>13.6</v>
      </c>
      <c r="N47" s="23">
        <v>3.3</v>
      </c>
      <c r="O47" s="72">
        <f t="shared" si="1"/>
        <v>1.2222222222222223</v>
      </c>
      <c r="P47" s="142">
        <f t="shared" si="2"/>
        <v>29.507536907536906</v>
      </c>
      <c r="Q47" s="24"/>
    </row>
    <row r="48" spans="1:17" s="36" customFormat="1" ht="27" customHeight="1" x14ac:dyDescent="0.3">
      <c r="A48" s="3">
        <v>42</v>
      </c>
      <c r="B48" s="2" t="s">
        <v>157</v>
      </c>
      <c r="C48" s="2" t="s">
        <v>79</v>
      </c>
      <c r="D48" s="2" t="s">
        <v>158</v>
      </c>
      <c r="E48" s="8" t="s">
        <v>159</v>
      </c>
      <c r="F48" s="3" t="s">
        <v>160</v>
      </c>
      <c r="G48" s="3">
        <v>9</v>
      </c>
      <c r="H48" s="1">
        <v>70</v>
      </c>
      <c r="I48" s="1">
        <v>1</v>
      </c>
      <c r="J48" s="22">
        <f t="shared" si="4"/>
        <v>70</v>
      </c>
      <c r="K48" s="75">
        <f>40*$H$7/J48</f>
        <v>6</v>
      </c>
      <c r="L48" s="28">
        <v>4</v>
      </c>
      <c r="M48" s="72">
        <f t="shared" si="0"/>
        <v>16</v>
      </c>
      <c r="N48" s="30">
        <v>19</v>
      </c>
      <c r="O48" s="72">
        <f t="shared" si="1"/>
        <v>7.0370370370370372</v>
      </c>
      <c r="P48" s="142">
        <f t="shared" si="2"/>
        <v>29.037037037037038</v>
      </c>
      <c r="Q48" s="29" t="s">
        <v>93</v>
      </c>
    </row>
    <row r="49" spans="1:17" s="36" customFormat="1" ht="27" customHeight="1" x14ac:dyDescent="0.3">
      <c r="A49" s="3">
        <v>43</v>
      </c>
      <c r="B49" s="11" t="s">
        <v>413</v>
      </c>
      <c r="C49" s="11" t="s">
        <v>229</v>
      </c>
      <c r="D49" s="11" t="s">
        <v>73</v>
      </c>
      <c r="E49" s="12" t="s">
        <v>381</v>
      </c>
      <c r="F49" s="10" t="s">
        <v>382</v>
      </c>
      <c r="G49" s="10">
        <v>10</v>
      </c>
      <c r="H49" s="34">
        <v>87</v>
      </c>
      <c r="I49" s="1">
        <v>1</v>
      </c>
      <c r="J49" s="22">
        <f t="shared" si="4"/>
        <v>87</v>
      </c>
      <c r="K49" s="75">
        <f>40*$H$7/J49</f>
        <v>4.8275862068965516</v>
      </c>
      <c r="L49" s="37">
        <v>4</v>
      </c>
      <c r="M49" s="72">
        <f t="shared" si="0"/>
        <v>16</v>
      </c>
      <c r="N49" s="38">
        <v>21</v>
      </c>
      <c r="O49" s="72">
        <f t="shared" si="1"/>
        <v>7.7777777777777777</v>
      </c>
      <c r="P49" s="142">
        <f t="shared" si="2"/>
        <v>28.60536398467433</v>
      </c>
      <c r="Q49" s="24" t="s">
        <v>93</v>
      </c>
    </row>
    <row r="50" spans="1:17" s="36" customFormat="1" ht="27" customHeight="1" x14ac:dyDescent="0.3">
      <c r="A50" s="3">
        <v>44</v>
      </c>
      <c r="B50" s="13" t="s">
        <v>410</v>
      </c>
      <c r="C50" s="13" t="s">
        <v>37</v>
      </c>
      <c r="D50" s="13" t="s">
        <v>411</v>
      </c>
      <c r="E50" s="12" t="s">
        <v>381</v>
      </c>
      <c r="F50" s="10" t="s">
        <v>382</v>
      </c>
      <c r="G50" s="10">
        <v>9</v>
      </c>
      <c r="H50" s="37">
        <v>63.2</v>
      </c>
      <c r="I50" s="1">
        <v>1</v>
      </c>
      <c r="J50" s="22">
        <f t="shared" si="4"/>
        <v>63.2</v>
      </c>
      <c r="K50" s="75">
        <f>40*$H$7/J50</f>
        <v>6.6455696202531644</v>
      </c>
      <c r="L50" s="37">
        <v>3</v>
      </c>
      <c r="M50" s="72">
        <f t="shared" si="0"/>
        <v>12</v>
      </c>
      <c r="N50" s="38">
        <v>17</v>
      </c>
      <c r="O50" s="72">
        <f t="shared" si="1"/>
        <v>6.2962962962962967</v>
      </c>
      <c r="P50" s="142">
        <f t="shared" si="2"/>
        <v>24.94186591654946</v>
      </c>
      <c r="Q50" s="24" t="s">
        <v>384</v>
      </c>
    </row>
    <row r="51" spans="1:17" s="80" customFormat="1" ht="27" customHeight="1" x14ac:dyDescent="0.3">
      <c r="A51" s="3">
        <v>45</v>
      </c>
      <c r="B51" s="2" t="s">
        <v>457</v>
      </c>
      <c r="C51" s="2" t="s">
        <v>37</v>
      </c>
      <c r="D51" s="2" t="s">
        <v>458</v>
      </c>
      <c r="E51" s="8" t="s">
        <v>439</v>
      </c>
      <c r="F51" s="3" t="s">
        <v>440</v>
      </c>
      <c r="G51" s="3">
        <v>9</v>
      </c>
      <c r="H51" s="1">
        <v>65.8</v>
      </c>
      <c r="I51" s="1">
        <v>1</v>
      </c>
      <c r="J51" s="22">
        <f t="shared" si="4"/>
        <v>65.8</v>
      </c>
      <c r="K51" s="75">
        <f>40*$H$7/J51</f>
        <v>6.3829787234042552</v>
      </c>
      <c r="L51" s="28">
        <v>3.9</v>
      </c>
      <c r="M51" s="72">
        <f t="shared" si="0"/>
        <v>15.6</v>
      </c>
      <c r="N51" s="30">
        <v>5.2</v>
      </c>
      <c r="O51" s="72">
        <f t="shared" si="1"/>
        <v>1.9259259259259258</v>
      </c>
      <c r="P51" s="142">
        <f t="shared" si="2"/>
        <v>23.908904649330182</v>
      </c>
      <c r="Q51" s="29"/>
    </row>
    <row r="52" spans="1:17" s="80" customFormat="1" ht="27" customHeight="1" x14ac:dyDescent="0.3">
      <c r="A52" s="3">
        <v>46</v>
      </c>
      <c r="B52" s="3" t="s">
        <v>151</v>
      </c>
      <c r="C52" s="3" t="s">
        <v>152</v>
      </c>
      <c r="D52" s="3" t="s">
        <v>74</v>
      </c>
      <c r="E52" s="8" t="s">
        <v>132</v>
      </c>
      <c r="F52" s="3" t="s">
        <v>133</v>
      </c>
      <c r="G52" s="3">
        <v>9</v>
      </c>
      <c r="H52" s="1">
        <v>114</v>
      </c>
      <c r="I52" s="1">
        <v>0.9</v>
      </c>
      <c r="J52" s="22">
        <f t="shared" si="4"/>
        <v>126.66666666666666</v>
      </c>
      <c r="K52" s="75">
        <f>40*$H$7/J52</f>
        <v>3.3157894736842106</v>
      </c>
      <c r="L52" s="28">
        <v>4</v>
      </c>
      <c r="M52" s="72">
        <f t="shared" si="0"/>
        <v>16</v>
      </c>
      <c r="N52" s="23">
        <v>9</v>
      </c>
      <c r="O52" s="72">
        <f t="shared" si="1"/>
        <v>3.3333333333333335</v>
      </c>
      <c r="P52" s="142">
        <f t="shared" si="2"/>
        <v>22.649122807017545</v>
      </c>
      <c r="Q52" s="29"/>
    </row>
    <row r="53" spans="1:17" s="39" customFormat="1" ht="27" customHeight="1" x14ac:dyDescent="0.3">
      <c r="A53" s="3">
        <v>70</v>
      </c>
      <c r="B53" s="122" t="s">
        <v>653</v>
      </c>
      <c r="C53" s="11" t="s">
        <v>110</v>
      </c>
      <c r="D53" s="11" t="s">
        <v>80</v>
      </c>
      <c r="E53" s="12" t="s">
        <v>381</v>
      </c>
      <c r="F53" s="10" t="s">
        <v>382</v>
      </c>
      <c r="G53" s="10">
        <v>10</v>
      </c>
      <c r="H53" s="34">
        <v>92</v>
      </c>
      <c r="I53" s="33">
        <v>1</v>
      </c>
      <c r="J53" s="22">
        <f t="shared" si="4"/>
        <v>92</v>
      </c>
      <c r="K53" s="100">
        <f>40*'юноши 9-11'!$H$6/J53</f>
        <v>4.5434782608695654</v>
      </c>
      <c r="L53" s="37">
        <v>3.5</v>
      </c>
      <c r="M53" s="72">
        <f>40*L53/'юноши 9-11'!$L$6</f>
        <v>14</v>
      </c>
      <c r="N53" s="38">
        <v>30</v>
      </c>
      <c r="O53" s="72">
        <f>20*N53/'юноши 9-11'!$N$6</f>
        <v>11.111111111111111</v>
      </c>
      <c r="P53" s="142">
        <f t="shared" si="2"/>
        <v>29.654589371980677</v>
      </c>
      <c r="Q53" s="24" t="s">
        <v>384</v>
      </c>
    </row>
    <row r="54" spans="1:17" s="80" customFormat="1" ht="27" customHeight="1" x14ac:dyDescent="0.3">
      <c r="A54" s="3">
        <v>47</v>
      </c>
      <c r="B54" s="6" t="s">
        <v>154</v>
      </c>
      <c r="C54" s="6" t="s">
        <v>155</v>
      </c>
      <c r="D54" s="2" t="s">
        <v>156</v>
      </c>
      <c r="E54" s="8" t="s">
        <v>132</v>
      </c>
      <c r="F54" s="3" t="s">
        <v>133</v>
      </c>
      <c r="G54" s="3">
        <v>9</v>
      </c>
      <c r="H54" s="1">
        <v>121</v>
      </c>
      <c r="I54" s="1">
        <v>0.9</v>
      </c>
      <c r="J54" s="22">
        <f t="shared" si="4"/>
        <v>134.44444444444443</v>
      </c>
      <c r="K54" s="75">
        <f>40*$H$7/J54</f>
        <v>3.1239669421487606</v>
      </c>
      <c r="L54" s="28">
        <v>3.5</v>
      </c>
      <c r="M54" s="72">
        <f>40*L54/$L$7</f>
        <v>14</v>
      </c>
      <c r="N54" s="23">
        <v>9</v>
      </c>
      <c r="O54" s="72">
        <f>20*N54/$N$7</f>
        <v>3.3333333333333335</v>
      </c>
      <c r="P54" s="142">
        <f t="shared" si="2"/>
        <v>20.457300275482094</v>
      </c>
      <c r="Q54" s="29"/>
    </row>
    <row r="55" spans="1:17" s="80" customFormat="1" ht="27" customHeight="1" x14ac:dyDescent="0.3">
      <c r="A55" s="3">
        <v>48</v>
      </c>
      <c r="B55" s="5" t="s">
        <v>153</v>
      </c>
      <c r="C55" s="5" t="s">
        <v>35</v>
      </c>
      <c r="D55" s="5" t="s">
        <v>74</v>
      </c>
      <c r="E55" s="8" t="s">
        <v>132</v>
      </c>
      <c r="F55" s="3" t="s">
        <v>133</v>
      </c>
      <c r="G55" s="3">
        <v>9</v>
      </c>
      <c r="H55" s="1">
        <v>120</v>
      </c>
      <c r="I55" s="1">
        <v>0.9</v>
      </c>
      <c r="J55" s="22">
        <f t="shared" si="4"/>
        <v>133.33333333333334</v>
      </c>
      <c r="K55" s="75">
        <f>40*$H$7/J55</f>
        <v>3.15</v>
      </c>
      <c r="L55" s="28">
        <v>3.5</v>
      </c>
      <c r="M55" s="72">
        <f>40*L55/$L$7</f>
        <v>14</v>
      </c>
      <c r="N55" s="23">
        <v>8</v>
      </c>
      <c r="O55" s="72">
        <f>20*N55/$N$7</f>
        <v>2.9629629629629628</v>
      </c>
      <c r="P55" s="142">
        <f t="shared" si="2"/>
        <v>20.11296296296296</v>
      </c>
      <c r="Q55" s="29"/>
    </row>
    <row r="56" spans="1:17" s="36" customFormat="1" ht="27" customHeight="1" x14ac:dyDescent="0.3">
      <c r="A56" s="3">
        <v>80</v>
      </c>
      <c r="B56" s="10" t="s">
        <v>414</v>
      </c>
      <c r="C56" s="10" t="s">
        <v>118</v>
      </c>
      <c r="D56" s="10" t="s">
        <v>182</v>
      </c>
      <c r="E56" s="12" t="s">
        <v>381</v>
      </c>
      <c r="F56" s="10" t="s">
        <v>382</v>
      </c>
      <c r="G56" s="10">
        <v>10</v>
      </c>
      <c r="H56" s="103">
        <v>85</v>
      </c>
      <c r="I56" s="33">
        <v>1</v>
      </c>
      <c r="J56" s="22">
        <f t="shared" si="4"/>
        <v>85</v>
      </c>
      <c r="K56" s="100">
        <f>40*'юноши 9-11'!$H$6/J56</f>
        <v>4.9176470588235297</v>
      </c>
      <c r="L56" s="37">
        <v>2</v>
      </c>
      <c r="M56" s="72">
        <f>40*L56/'юноши 9-11'!$L$6</f>
        <v>8</v>
      </c>
      <c r="N56" s="38">
        <v>19</v>
      </c>
      <c r="O56" s="72">
        <f>20*N56/'юноши 9-11'!$N$6</f>
        <v>7.0370370370370372</v>
      </c>
      <c r="P56" s="142">
        <f t="shared" si="2"/>
        <v>19.954684095860568</v>
      </c>
      <c r="Q56" s="24" t="s">
        <v>93</v>
      </c>
    </row>
    <row r="57" spans="1:17" s="80" customFormat="1" ht="27" customHeight="1" x14ac:dyDescent="0.3">
      <c r="A57" s="3">
        <v>49</v>
      </c>
      <c r="B57" s="4" t="s">
        <v>161</v>
      </c>
      <c r="C57" s="4" t="s">
        <v>35</v>
      </c>
      <c r="D57" s="4" t="s">
        <v>80</v>
      </c>
      <c r="E57" s="8" t="s">
        <v>159</v>
      </c>
      <c r="F57" s="3" t="s">
        <v>160</v>
      </c>
      <c r="G57" s="3">
        <v>11</v>
      </c>
      <c r="H57" s="1">
        <v>96</v>
      </c>
      <c r="I57" s="1">
        <v>1</v>
      </c>
      <c r="J57" s="22">
        <f t="shared" si="4"/>
        <v>96</v>
      </c>
      <c r="K57" s="75">
        <f>40*$H$7/J57</f>
        <v>4.375</v>
      </c>
      <c r="L57" s="28">
        <v>2</v>
      </c>
      <c r="M57" s="72">
        <f>40*L57/$L$7</f>
        <v>8</v>
      </c>
      <c r="N57" s="30">
        <v>10</v>
      </c>
      <c r="O57" s="72">
        <f>20*N57/$N$7</f>
        <v>3.7037037037037037</v>
      </c>
      <c r="P57" s="142">
        <f t="shared" si="2"/>
        <v>16.078703703703702</v>
      </c>
      <c r="Q57" s="29" t="s">
        <v>93</v>
      </c>
    </row>
    <row r="58" spans="1:17" s="36" customFormat="1" ht="27" customHeight="1" x14ac:dyDescent="0.3">
      <c r="A58" s="3">
        <v>50</v>
      </c>
      <c r="B58" s="2" t="s">
        <v>121</v>
      </c>
      <c r="C58" s="2" t="s">
        <v>122</v>
      </c>
      <c r="D58" s="2" t="s">
        <v>74</v>
      </c>
      <c r="E58" s="8" t="s">
        <v>88</v>
      </c>
      <c r="F58" s="3" t="s">
        <v>89</v>
      </c>
      <c r="G58" s="3">
        <v>10</v>
      </c>
      <c r="H58" s="1">
        <v>58.76</v>
      </c>
      <c r="I58" s="1">
        <v>0.9</v>
      </c>
      <c r="J58" s="22">
        <f t="shared" si="4"/>
        <v>65.288888888888891</v>
      </c>
      <c r="K58" s="75">
        <f>40*$H$7/J58</f>
        <v>6.4329475833900611</v>
      </c>
      <c r="L58" s="28">
        <v>0</v>
      </c>
      <c r="M58" s="72">
        <f>40*L58/$L$7</f>
        <v>0</v>
      </c>
      <c r="N58" s="30">
        <v>20</v>
      </c>
      <c r="O58" s="72">
        <f>20*N58/$N$7</f>
        <v>7.4074074074074074</v>
      </c>
      <c r="P58" s="142">
        <f>K58+M58+O58</f>
        <v>13.840354990797469</v>
      </c>
      <c r="Q58" s="29" t="s">
        <v>90</v>
      </c>
    </row>
    <row r="59" spans="1:17" x14ac:dyDescent="0.3">
      <c r="A59" s="48"/>
      <c r="B59" s="48"/>
      <c r="C59" s="48"/>
      <c r="D59" s="48"/>
    </row>
    <row r="60" spans="1:17" x14ac:dyDescent="0.3">
      <c r="A60" s="48"/>
      <c r="B60" s="48"/>
      <c r="C60" s="48"/>
      <c r="D60" s="48"/>
    </row>
    <row r="61" spans="1:17" x14ac:dyDescent="0.3">
      <c r="A61" s="48"/>
      <c r="B61" s="48"/>
      <c r="C61" s="48"/>
      <c r="D61" s="48"/>
    </row>
    <row r="62" spans="1:17" x14ac:dyDescent="0.3">
      <c r="A62" s="48"/>
      <c r="B62" s="48"/>
      <c r="C62" s="48"/>
      <c r="D62" s="48"/>
    </row>
    <row r="63" spans="1:17" x14ac:dyDescent="0.3">
      <c r="A63" s="48"/>
      <c r="B63" s="48"/>
      <c r="C63" s="48"/>
      <c r="D63" s="48"/>
    </row>
    <row r="64" spans="1:17" x14ac:dyDescent="0.3">
      <c r="A64" s="48"/>
      <c r="B64" s="48"/>
      <c r="C64" s="48"/>
      <c r="D64" s="48"/>
    </row>
    <row r="65" spans="1:4" x14ac:dyDescent="0.3">
      <c r="A65" s="84"/>
      <c r="B65" s="84"/>
      <c r="C65" s="84"/>
      <c r="D65" s="84"/>
    </row>
  </sheetData>
  <protectedRanges>
    <protectedRange password="CA9C" sqref="B10:E11 G10:H11" name="Диапазон1_1_1_1"/>
    <protectedRange password="CA9C" sqref="F10" name="Диапазон1_1_1_1_1"/>
    <protectedRange password="CA9C" sqref="F11" name="Диапазон1_1_1_1_1_1"/>
    <protectedRange password="CA9C" sqref="L12:L18" name="Диапазон2_1_1_4"/>
    <protectedRange password="CA9C" sqref="B12:I18" name="Диапазон1_1_1_4"/>
    <protectedRange password="CA9C" sqref="L19" name="Диапазон2_1_1_2"/>
    <protectedRange password="CA9C" sqref="I20:I22 B19:I19" name="Диапазон1_1_1_2"/>
    <protectedRange password="CA9C" sqref="L20:L22" name="Диапазон2_1_1_5"/>
    <protectedRange password="CA9C" sqref="B20:H22" name="Диапазон1_1_1_5"/>
    <protectedRange password="CA9C" sqref="L23" name="Диапазон2_1_1_3"/>
    <protectedRange password="CA9C" sqref="B23:I23" name="Диапазон1_1_1_3"/>
    <protectedRange password="CA9C" sqref="L24:L28" name="Диапазон2_1_1_6"/>
    <protectedRange password="CA9C" sqref="B25:H28" name="Диапазон1_1_1_6"/>
    <protectedRange password="CA9C" sqref="L29:L31" name="Диапазон2_1_1_7"/>
    <protectedRange password="CA9C" sqref="B29:H31" name="Диапазон1_1_1_7"/>
    <protectedRange password="CA9C" sqref="L32:L42" name="Диапазон2_1_1_9"/>
    <protectedRange password="CA9C" sqref="B32:D42 G41:H42 F32:H40" name="Диапазон1_1_1_9"/>
    <protectedRange password="CA9C" sqref="E32:E42" name="Диапазон1_1_1_1_3"/>
    <protectedRange password="CA9C" sqref="F41:F42" name="Диапазон1_1_1_3_1_1"/>
    <protectedRange password="CA9C" sqref="L43:L47" name="Диапазон2_1_1_8"/>
    <protectedRange password="CA9C" sqref="B43:D47 G43:H47" name="Диапазон1_1_1_8"/>
    <protectedRange password="CA9C" sqref="E43:E47" name="Диапазон1_1_1_1_1_2"/>
    <protectedRange password="CA9C" sqref="F43:F47" name="Диапазон1_1_1_1_4"/>
    <protectedRange password="CA9C" sqref="L48:L51" name="Диапазон2_1_1_11"/>
    <protectedRange password="CA9C" sqref="G50:H50 E50 B48:D50 E48:H49" name="Диапазон1_1_1_11"/>
    <protectedRange password="CA9C" sqref="F50" name="Диапазон1_1_1_1_5"/>
    <protectedRange sqref="L52 L54:L55" name="Диапазон2_1_1_3_1"/>
    <protectedRange sqref="B51:D52 G52:H52 B54:D55 E51:H51 G54:H55" name="Диапазон1_1_1_7_1"/>
    <protectedRange sqref="E52" name="Диапазон1_1_1_1_11"/>
    <protectedRange sqref="E54" name="Диапазон1_1_1_2_2_1"/>
    <protectedRange sqref="E55" name="Диапазон1_1_1_3_2"/>
    <protectedRange sqref="F52" name="Диапазон1_1_1_4_1"/>
    <protectedRange sqref="F54" name="Диапазон1_1_1_5_2"/>
    <protectedRange sqref="F55" name="Диапазон1_1_1_6_2"/>
    <protectedRange sqref="L57" name="Диапазон2_1_1_1_4"/>
    <protectedRange sqref="B57:H57" name="Диапазон1_1_1_1_4_1"/>
    <protectedRange password="CA9C" sqref="L58" name="Диапазон2_1_1_10"/>
    <protectedRange password="CA9C" sqref="J7 G58:H58 H7 B58:D58" name="Диапазон1_1_1_10"/>
    <protectedRange password="CA9C" sqref="E58:F58" name="Диапазон1_1_1_1_1_4"/>
    <protectedRange password="CA9C" sqref="J53" name="Диапазон1_1_1_1_7"/>
    <protectedRange password="CA9C" sqref="I53" name="Диапазон1_1_1_1_10"/>
    <protectedRange password="CA9C" sqref="L53" name="Диапазон2_1_1_1_12"/>
    <protectedRange password="CA9C" sqref="B53:D53 G53:H53" name="Диапазон1_1_1_1_14"/>
    <protectedRange password="CA9C" sqref="E53" name="Диапазон1_1_1_1_1_5"/>
    <protectedRange password="CA9C" sqref="F53" name="Диапазон1_1_1_1_4_2_1"/>
    <protectedRange password="CA9C" sqref="J56" name="Диапазон1_1_1_1_9"/>
    <protectedRange password="CA9C" sqref="I56" name="Диапазон1_1_1_1_10_1"/>
    <protectedRange password="CA9C" sqref="L56" name="Диапазон2_1_1_1_11"/>
    <protectedRange password="CA9C" sqref="G56:H56 B56:D56" name="Диапазон1_1_1_1_13"/>
    <protectedRange password="CA9C" sqref="E56" name="Диапазон1_1_1_2_1"/>
    <protectedRange password="CA9C" sqref="F56" name="Диапазон1_1_1_1_2_1"/>
  </protectedRanges>
  <mergeCells count="6">
    <mergeCell ref="P3:P5"/>
    <mergeCell ref="Q3:Q7"/>
    <mergeCell ref="A1:Q1"/>
    <mergeCell ref="H3:K4"/>
    <mergeCell ref="L3:M4"/>
    <mergeCell ref="N3:O4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2010-01-21T09:16:19Z</dcterms:created>
  <dcterms:modified xsi:type="dcterms:W3CDTF">2024-01-29T09:25:28Z</dcterms:modified>
</cp:coreProperties>
</file>